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portatile.matteo\AppData\Local\Microsoft\Windows\INetCache\Content.Outlook\X9ER4SB6\"/>
    </mc:Choice>
  </mc:AlternateContent>
  <xr:revisionPtr revIDLastSave="0" documentId="13_ncr:1_{14D0FEA6-0114-450A-A02F-9151D5F2C277}" xr6:coauthVersionLast="47" xr6:coauthVersionMax="47" xr10:uidLastSave="{00000000-0000-0000-0000-000000000000}"/>
  <bookViews>
    <workbookView xWindow="-120" yWindow="-120" windowWidth="29040" windowHeight="15720" xr2:uid="{72FAE4DD-11A4-468D-8DE3-677BC90F608F}"/>
  </bookViews>
  <sheets>
    <sheet name="Riepilogo" sheetId="1" r:id="rId1"/>
    <sheet name="CME edile" sheetId="2" r:id="rId2"/>
    <sheet name="Strutt. scala e rampa " sheetId="3" r:id="rId3"/>
    <sheet name="Strutt. ed storico" sheetId="4" r:id="rId4"/>
  </sheets>
  <definedNames>
    <definedName name="\0">#N/A</definedName>
    <definedName name="\A">#REF!</definedName>
    <definedName name="\B">#REF!</definedName>
    <definedName name="\c">#N/A</definedName>
    <definedName name="\G">#REF!</definedName>
    <definedName name="\P">#REF!</definedName>
    <definedName name="\Q">#REF!</definedName>
    <definedName name="\s">#N/A</definedName>
    <definedName name="\T">#REF!</definedName>
    <definedName name="\Z">#REF!</definedName>
    <definedName name="_">#REF!</definedName>
    <definedName name="___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TOT10">#REF!</definedName>
    <definedName name="______TOT11">#REF!</definedName>
    <definedName name="______TOT12">#REF!</definedName>
    <definedName name="______TOT13">#REF!</definedName>
    <definedName name="______TOT14">#REF!</definedName>
    <definedName name="______TOT15">#REF!</definedName>
    <definedName name="______TOT17">#REF!</definedName>
    <definedName name="______TOT18">#REF!</definedName>
    <definedName name="______TOT19">#REF!</definedName>
    <definedName name="______TOT20">#REF!</definedName>
    <definedName name="______TOT21">#REF!</definedName>
    <definedName name="______TOT22">#REF!</definedName>
    <definedName name="______TOT24">#REF!</definedName>
    <definedName name="______TOT25">#REF!</definedName>
    <definedName name="______TOT26">#REF!</definedName>
    <definedName name="______TOT27">#REF!</definedName>
    <definedName name="______TOT28">#REF!</definedName>
    <definedName name="______TOT29">#REF!</definedName>
    <definedName name="______TOT3">#REF!</definedName>
    <definedName name="______TOT5">#REF!</definedName>
    <definedName name="______TOT6">#REF!</definedName>
    <definedName name="______TOT7">#REF!</definedName>
    <definedName name="______TOT8">#REF!</definedName>
    <definedName name="______TOT9">#REF!</definedName>
    <definedName name="__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TOT10">#REF!</definedName>
    <definedName name="_____TOT11">#REF!</definedName>
    <definedName name="_____TOT12">#REF!</definedName>
    <definedName name="_____TOT13">#REF!</definedName>
    <definedName name="_____TOT14">#REF!</definedName>
    <definedName name="_____TOT15">#REF!</definedName>
    <definedName name="_____TOT17">#REF!</definedName>
    <definedName name="_____TOT18">#REF!</definedName>
    <definedName name="_____TOT19">#REF!</definedName>
    <definedName name="_____TOT20">#REF!</definedName>
    <definedName name="_____TOT21">#REF!</definedName>
    <definedName name="_____TOT22">#REF!</definedName>
    <definedName name="_____TOT24">#REF!</definedName>
    <definedName name="_____TOT25">#REF!</definedName>
    <definedName name="_____TOT26">#REF!</definedName>
    <definedName name="_____TOT27">#REF!</definedName>
    <definedName name="_____TOT28">#REF!</definedName>
    <definedName name="_____TOT29">#REF!</definedName>
    <definedName name="_____TOT3">#REF!</definedName>
    <definedName name="_____TOT5">#REF!</definedName>
    <definedName name="_____TOT6">#REF!</definedName>
    <definedName name="_____TOT7">#REF!</definedName>
    <definedName name="_____TOT8">#REF!</definedName>
    <definedName name="_____TOT9">#REF!</definedName>
    <definedName name="_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dus2"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____key2" hidden="1">#N/A</definedName>
    <definedName name="____TOT10">#REF!</definedName>
    <definedName name="____TOT11">#REF!</definedName>
    <definedName name="____TOT12">#REF!</definedName>
    <definedName name="____TOT13">#REF!</definedName>
    <definedName name="____TOT14">#REF!</definedName>
    <definedName name="____TOT15">#REF!</definedName>
    <definedName name="____TOT17">#REF!</definedName>
    <definedName name="____TOT18">#REF!</definedName>
    <definedName name="____TOT19">#REF!</definedName>
    <definedName name="____TOT20">#REF!</definedName>
    <definedName name="____TOT21">#REF!</definedName>
    <definedName name="____TOT22">#REF!</definedName>
    <definedName name="____TOT24">#REF!</definedName>
    <definedName name="____TOT25">#REF!</definedName>
    <definedName name="____TOT26">#REF!</definedName>
    <definedName name="____TOT27">#REF!</definedName>
    <definedName name="____TOT28">#REF!</definedName>
    <definedName name="____TOT29">#REF!</definedName>
    <definedName name="____TOT3">#REF!</definedName>
    <definedName name="____TOT5">#REF!</definedName>
    <definedName name="____TOT6">#REF!</definedName>
    <definedName name="____TOT7">#REF!</definedName>
    <definedName name="____TOT8">#REF!</definedName>
    <definedName name="____TOT9">#REF!</definedName>
    <definedName name="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dus2"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___key2" hidden="1">#N/A</definedName>
    <definedName name="___TOT10">#REF!</definedName>
    <definedName name="___TOT11">#REF!</definedName>
    <definedName name="___TOT12">#REF!</definedName>
    <definedName name="___TOT13">#REF!</definedName>
    <definedName name="___TOT14">#REF!</definedName>
    <definedName name="___TOT15">#REF!</definedName>
    <definedName name="___TOT17">#REF!</definedName>
    <definedName name="___TOT18">#REF!</definedName>
    <definedName name="___TOT19">#REF!</definedName>
    <definedName name="___TOT20">#REF!</definedName>
    <definedName name="___TOT21">#REF!</definedName>
    <definedName name="___TOT22">#REF!</definedName>
    <definedName name="___TOT24">#REF!</definedName>
    <definedName name="___TOT25">#REF!</definedName>
    <definedName name="___TOT26">#REF!</definedName>
    <definedName name="___TOT27">#REF!</definedName>
    <definedName name="___TOT28">#REF!</definedName>
    <definedName name="___TOT29">#REF!</definedName>
    <definedName name="___TOT3">#REF!</definedName>
    <definedName name="___TOT5">#REF!</definedName>
    <definedName name="___TOT6">#REF!</definedName>
    <definedName name="___TOT7">#REF!</definedName>
    <definedName name="___TOT8">#REF!</definedName>
    <definedName name="___TOT9">#REF!</definedName>
    <definedName name="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123Graph_A" hidden="1">#N/A</definedName>
    <definedName name="__123Graph_APETER" hidden="1">#REF!</definedName>
    <definedName name="__123Graph_B" hidden="1">#N/A</definedName>
    <definedName name="__123Graph_C" hidden="1">#N/A</definedName>
    <definedName name="__123Graph_D" hidden="1">#N/A</definedName>
    <definedName name="__123Graph_E" hidden="1">#N/A</definedName>
    <definedName name="__123Graph_F" hidden="1">#N/A</definedName>
    <definedName name="__123Graph_LBL_A" hidden="1">#REF!</definedName>
    <definedName name="__123Graph_X" hidden="1">#REF!</definedName>
    <definedName name="__123Graph_XPETER" hidden="1">#REF!</definedName>
    <definedName name="__DemandLoad">TRUE</definedName>
    <definedName name="__Description">#REF!</definedName>
    <definedName name="__dus2"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__ERV7892">#REF!</definedName>
    <definedName name="__ERV7983">#REF!</definedName>
    <definedName name="__ERV7989">#REF!</definedName>
    <definedName name="__FDS_HYPERLINK_TOGGLE_STATE__" hidden="1">"ON"</definedName>
    <definedName name="__Group">#REF!</definedName>
    <definedName name="__IntlFixup" hidden="1">TRUE</definedName>
    <definedName name="__key2" hidden="1">#N/A</definedName>
    <definedName name="__LongDescrip">#REF!</definedName>
    <definedName name="__NIA184190">#REF!</definedName>
    <definedName name="__NIA3234">#REF!</definedName>
    <definedName name="__NIA7892">#REF!</definedName>
    <definedName name="__NIA7983">#REF!</definedName>
    <definedName name="__NIA7989">#REF!</definedName>
    <definedName name="__ReadOnly">TRUE</definedName>
    <definedName name="__Rev">#REF!</definedName>
    <definedName name="__TC22">#REF!</definedName>
    <definedName name="__TOT10">#REF!</definedName>
    <definedName name="__TOT11">#REF!</definedName>
    <definedName name="__TOT12">#REF!</definedName>
    <definedName name="__TOT13">#REF!</definedName>
    <definedName name="__TOT14">#REF!</definedName>
    <definedName name="__TOT15">#REF!</definedName>
    <definedName name="__TOT17">#REF!</definedName>
    <definedName name="__TOT18">#REF!</definedName>
    <definedName name="__TOT19">#REF!</definedName>
    <definedName name="__TOT20">#REF!</definedName>
    <definedName name="__TOT21">#REF!</definedName>
    <definedName name="__TOT22">#REF!</definedName>
    <definedName name="__TOT24">#REF!</definedName>
    <definedName name="__TOT25">#REF!</definedName>
    <definedName name="__TOT26">#REF!</definedName>
    <definedName name="__TOT27">#REF!</definedName>
    <definedName name="__TOT28">#REF!</definedName>
    <definedName name="__TOT29">#REF!</definedName>
    <definedName name="__TOT3">#REF!</definedName>
    <definedName name="__TOT5">#REF!</definedName>
    <definedName name="__TOT6">#REF!</definedName>
    <definedName name="__TOT7">#REF!</definedName>
    <definedName name="__TOT8">#REF!</definedName>
    <definedName name="__TOT9">#REF!</definedName>
    <definedName name="__TT11">#REF!</definedName>
    <definedName name="__Type">#REF!</definedName>
    <definedName name="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xlnm.Print_Area">#REF!</definedName>
    <definedName name="_0000_Grundstücksaufbereitung">#REF!</definedName>
    <definedName name="_01">#REF!</definedName>
    <definedName name="_0100_Baurechtsschaffung">#REF!</definedName>
    <definedName name="_0100_Baurechtsschaffung_1">#REF!</definedName>
    <definedName name="_0100_Baurechtsschaffung_10">#REF!</definedName>
    <definedName name="_0100_Baurechtsschaffung_11">#REF!</definedName>
    <definedName name="_0100_Baurechtsschaffung_12">#REF!</definedName>
    <definedName name="_0100_Baurechtsschaffung_13">#REF!</definedName>
    <definedName name="_0100_Baurechtsschaffung_14">#REF!</definedName>
    <definedName name="_0100_Baurechtsschaffung_15">#REF!</definedName>
    <definedName name="_0100_Baurechtsschaffung_2">#REF!</definedName>
    <definedName name="_0100_Baurechtsschaffung_3">#REF!</definedName>
    <definedName name="_0100_Baurechtsschaffung_4">#REF!</definedName>
    <definedName name="_0100_Baurechtsschaffung_5">#REF!</definedName>
    <definedName name="_0100_Baurechtsschaffung_6">#REF!</definedName>
    <definedName name="_0100_Baurechtsschaffung_7">#REF!</definedName>
    <definedName name="_0100_Baurechtsschaffung_8">#REF!</definedName>
    <definedName name="_0100_Baurechtsschaffung_9">#REF!</definedName>
    <definedName name="_02">#REF!</definedName>
    <definedName name="_0200_Erschließung">#REF!</definedName>
    <definedName name="_0400_Bauwerk_Technische_Anlagen">#REF!</definedName>
    <definedName name="_0500_Außenanlagen">#REF!</definedName>
    <definedName name="_0600_Ausstattung_u._Kunstwerke">#REF!</definedName>
    <definedName name="_0600_Ausstattung_u._Kunstwerke_1">#REF!</definedName>
    <definedName name="_0600_Ausstattung_u._Kunstwerke_10">#REF!</definedName>
    <definedName name="_0600_Ausstattung_u._Kunstwerke_11">#REF!</definedName>
    <definedName name="_0600_Ausstattung_u._Kunstwerke_12">#REF!</definedName>
    <definedName name="_0600_Ausstattung_u._Kunstwerke_13">#REF!</definedName>
    <definedName name="_0600_Ausstattung_u._Kunstwerke_14">#REF!</definedName>
    <definedName name="_0600_Ausstattung_u._Kunstwerke_15">#REF!</definedName>
    <definedName name="_0600_Ausstattung_u._Kunstwerke_2">#REF!</definedName>
    <definedName name="_0600_Ausstattung_u._Kunstwerke_3">#REF!</definedName>
    <definedName name="_0600_Ausstattung_u._Kunstwerke_4">#REF!</definedName>
    <definedName name="_0600_Ausstattung_u._Kunstwerke_5">#REF!</definedName>
    <definedName name="_0600_Ausstattung_u._Kunstwerke_6">#REF!</definedName>
    <definedName name="_0600_Ausstattung_u._Kunstwerke_7">#REF!</definedName>
    <definedName name="_0600_Ausstattung_u._Kunstwerke_8">#REF!</definedName>
    <definedName name="_0600_Ausstattung_u._Kunstwerke_9">#REF!</definedName>
    <definedName name="_0800_Sonstige_projektspezifische_Kosten">#REF!</definedName>
    <definedName name="_1__123Graph_A_CURRENT" hidden="1">#REF!</definedName>
    <definedName name="_1__123Graph_ACHART_1" hidden="1">#REF!</definedName>
    <definedName name="_1__123Graph_ACHART_7" hidden="1">#REF!</definedName>
    <definedName name="_1__123Graph_AGRAFICO_20" hidden="1">#REF!</definedName>
    <definedName name="_1_0DebtEqu">#REF!</definedName>
    <definedName name="_1°LOMBARDIA202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10__123Graph_BCHART_4" hidden="1">#REF!</definedName>
    <definedName name="_10__123Graph_BCHART_6" hidden="1">#REF!</definedName>
    <definedName name="_10__123Graph_FGRAFICO_20" hidden="1">#REF!</definedName>
    <definedName name="_10__123Graph_X_CURRENT_3" hidden="1">#REF!</definedName>
    <definedName name="_11__123Graph_BCHART_6" hidden="1">#REF!</definedName>
    <definedName name="_11__123Graph_BCHART_7" hidden="1">#REF!</definedName>
    <definedName name="_11__123Graph_LBL_AGRAFICO_20" hidden="1">#REF!</definedName>
    <definedName name="_11__123Graph_X_CURRENT_4" hidden="1">#REF!</definedName>
    <definedName name="_12__123Graph_BCHART_7" hidden="1">#REF!</definedName>
    <definedName name="_12__123Graph_BCHART_8" hidden="1">#REF!</definedName>
    <definedName name="_12__123Graph_LBL_BGRAFICO_20" hidden="1">#REF!</definedName>
    <definedName name="_12__123Graph_X_CURRENT_5" hidden="1">#REF!</definedName>
    <definedName name="_1200_Sonstiges">#REF!</definedName>
    <definedName name="_13__123Graph_BCHART_8" hidden="1">#REF!</definedName>
    <definedName name="_13__123Graph_CCHART_4" hidden="1">#REF!</definedName>
    <definedName name="_13__123Graph_LBL_CGRAFICO_20" hidden="1">#REF!</definedName>
    <definedName name="_14__123Graph_CCHART_4" hidden="1">#REF!</definedName>
    <definedName name="_14__123Graph_CCHART_6" hidden="1">#REF!</definedName>
    <definedName name="_14__123Graph_LBL_DGRAFICO_20" hidden="1">#REF!</definedName>
    <definedName name="_15__123Graph_CCHART_6" hidden="1">#REF!</definedName>
    <definedName name="_15__123Graph_CCHART_7" hidden="1">#REF!</definedName>
    <definedName name="_15__123Graph_LBL_EGRAFICO_20" hidden="1">#REF!</definedName>
    <definedName name="_16__123Graph_CCHART_7" hidden="1">#REF!</definedName>
    <definedName name="_16__123Graph_DCHART_7" hidden="1">#REF!</definedName>
    <definedName name="_16__123Graph_LBL_FGRAFICO_20" hidden="1">#REF!</definedName>
    <definedName name="_17__123Graph_DCHART_7" hidden="1">#REF!</definedName>
    <definedName name="_17__123Graph_ECHART_7" hidden="1">#REF!</definedName>
    <definedName name="_17__123Graph_XGRAFICO_8" hidden="1">#REF!</definedName>
    <definedName name="_18__123Graph_ECHART_7" hidden="1">#REF!</definedName>
    <definedName name="_18__123Graph_XCHART_6" hidden="1">#REF!</definedName>
    <definedName name="_19__123Graph_LBL_ACHART_2" hidden="1">#REF!</definedName>
    <definedName name="_19__123Graph_XCHART_8" hidden="1">#REF!</definedName>
    <definedName name="_1Excel_BuiltIn_Print_Titles_1_1_1">#REF!</definedName>
    <definedName name="_2__123Graph_A_CURRENT_1" hidden="1">#REF!</definedName>
    <definedName name="_2__123Graph_ACHART_1" hidden="1">#REF!</definedName>
    <definedName name="_2__123Graph_ACHART_4" hidden="1">#REF!</definedName>
    <definedName name="_2__123Graph_ACHART_7" hidden="1">#REF!</definedName>
    <definedName name="_2__123Graph_ACHART_8" hidden="1">#REF!</definedName>
    <definedName name="_2__123Graph_AGRAFICO_7" hidden="1">#REF!</definedName>
    <definedName name="_20__123Graph_XCHART_6" hidden="1">#REF!</definedName>
    <definedName name="_20500">#REF!</definedName>
    <definedName name="_21__123Graph_XCHART_8" hidden="1">#REF!</definedName>
    <definedName name="_21300">#REF!</definedName>
    <definedName name="_21400">#REF!</definedName>
    <definedName name="_21600">#REF!</definedName>
    <definedName name="_21601">#REF!</definedName>
    <definedName name="_22_0Unlev_B">#REF!</definedName>
    <definedName name="_23400">#REF!</definedName>
    <definedName name="_24000">#REF!</definedName>
    <definedName name="_25100">#REF!</definedName>
    <definedName name="_25200">#REF!</definedName>
    <definedName name="_25700">#REF!</definedName>
    <definedName name="_26008">#REF!</definedName>
    <definedName name="_26300">#REF!</definedName>
    <definedName name="_27" hidden="1">#REF!</definedName>
    <definedName name="_27500">#REF!</definedName>
    <definedName name="_3__123Graph_A_CURRENT_2" hidden="1">#REF!</definedName>
    <definedName name="_3__123Graph_ACHART_2" hidden="1">#REF!</definedName>
    <definedName name="_3__123Graph_ACHART_6" hidden="1">#REF!</definedName>
    <definedName name="_3__123Graph_ACHART_8" hidden="1">#REF!</definedName>
    <definedName name="_3__123Graph_AGRAFICO_8" hidden="1">#REF!</definedName>
    <definedName name="_3__123Graph_BCHART_7" hidden="1">#REF!</definedName>
    <definedName name="_4__123Graph_A_CURRENT_3" hidden="1">#REF!</definedName>
    <definedName name="_4__123Graph_ACHART_4" hidden="1">#REF!</definedName>
    <definedName name="_4__123Graph_ACHART_7" hidden="1">#REF!</definedName>
    <definedName name="_4__123Graph_BCHART_7" hidden="1">#REF!</definedName>
    <definedName name="_4__123Graph_BCHART_8" hidden="1">#REF!</definedName>
    <definedName name="_4__123Graph_BGRAFICO_20" hidden="1">#REF!</definedName>
    <definedName name="_5__123Graph_A_CURRENT_4" hidden="1">#REF!</definedName>
    <definedName name="_5__123Graph_ACHART_6" hidden="1">#REF!</definedName>
    <definedName name="_5__123Graph_BCHART_8" hidden="1">#REF!</definedName>
    <definedName name="_5__123Graph_BGRAFICO_7" hidden="1">#REF!</definedName>
    <definedName name="_5__123Graph_CCHART_7" hidden="1">#REF!</definedName>
    <definedName name="_6__123Graph_A_CURRENT_5" hidden="1">#REF!</definedName>
    <definedName name="_6__123Graph_ACHART_7" hidden="1">#REF!</definedName>
    <definedName name="_6__123Graph_ACHART_8" hidden="1">#REF!</definedName>
    <definedName name="_6__123Graph_BGRAFICO_8" hidden="1">#REF!</definedName>
    <definedName name="_6__123Graph_CCHART_7" hidden="1">#REF!</definedName>
    <definedName name="_6__123Graph_DCHART_7" hidden="1">#REF!</definedName>
    <definedName name="_7__123Graph_ACHART_8" hidden="1">#REF!</definedName>
    <definedName name="_7__123Graph_BCHART_1" hidden="1">#REF!</definedName>
    <definedName name="_7__123Graph_CGRAFICO_20" hidden="1">#REF!</definedName>
    <definedName name="_7__123Graph_DCHART_7" hidden="1">#REF!</definedName>
    <definedName name="_7__123Graph_ECHART_7" hidden="1">#REF!</definedName>
    <definedName name="_7__123Graph_X_CURRENT" hidden="1">#REF!</definedName>
    <definedName name="_8__123Graph_BCHART_1" hidden="1">#REF!</definedName>
    <definedName name="_8__123Graph_BCHART_3" hidden="1">#REF!</definedName>
    <definedName name="_8__123Graph_DGRAFICO_20" hidden="1">#REF!</definedName>
    <definedName name="_8__123Graph_ECHART_7" hidden="1">#REF!</definedName>
    <definedName name="_8__123Graph_X_CURRENT_1" hidden="1">#REF!</definedName>
    <definedName name="_8__123Graph_XCHART_8" hidden="1">#REF!</definedName>
    <definedName name="_9__123Graph_BCHART_3" hidden="1">#REF!</definedName>
    <definedName name="_9__123Graph_BCHART_4" hidden="1">#REF!</definedName>
    <definedName name="_9__123Graph_EGRAFICO_20" hidden="1">#REF!</definedName>
    <definedName name="_9__123Graph_X_CURRENT_2" hidden="1">#REF!</definedName>
    <definedName name="_9__123Graph_XCHART_8" hidden="1">#REF!</definedName>
    <definedName name="_a1">#REF!</definedName>
    <definedName name="_ale2">{10}</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FALSE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al1">#REF!</definedName>
    <definedName name="_bal10">#REF!</definedName>
    <definedName name="_bal11">#REF!</definedName>
    <definedName name="_bal12">#REF!</definedName>
    <definedName name="_bal13">#REF!</definedName>
    <definedName name="_bal14">#REF!</definedName>
    <definedName name="_bal15">#REF!</definedName>
    <definedName name="_bal2">#REF!</definedName>
    <definedName name="_bal3">#REF!</definedName>
    <definedName name="_bal4">#REF!</definedName>
    <definedName name="_bal5">#REF!</definedName>
    <definedName name="_bal6">#REF!</definedName>
    <definedName name="_bal7">#REF!</definedName>
    <definedName name="_bal8">#REF!</definedName>
    <definedName name="_bal9">#REF!</definedName>
    <definedName name="_bdm.4D62E11D090B45869CB1F795DFE6F724.edm" hidden="1">#N/A</definedName>
    <definedName name="_bdm.7802107FC7DB429598425B99A5030585.edm" hidden="1">#N/A</definedName>
    <definedName name="_bdm.A816175324664F849FDFEB192AEE2056.edm" hidden="1">#N/A</definedName>
    <definedName name="_bdm.B29F41FE6C164405B75B11AD7351E8CB.edm" hidden="1">#N/A</definedName>
    <definedName name="_bdm.DBE37691F41B46699A51C03BA12F6F60.edm" hidden="1">#N/A</definedName>
    <definedName name="_boh1" hidden="1">#REF!</definedName>
    <definedName name="_BSQ_BSY_">#REF!</definedName>
    <definedName name="_can307">#REF!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#REF!</definedName>
    <definedName name="_DAT40">#REF!</definedName>
    <definedName name="_DAT41">#REF!</definedName>
    <definedName name="_DAT42">#REF!</definedName>
    <definedName name="_DAT43">#REF!</definedName>
    <definedName name="_DAT44">#REF!</definedName>
    <definedName name="_DAT45">#REF!</definedName>
    <definedName name="_DAT46">#REF!</definedName>
    <definedName name="_DAT47">#REF!</definedName>
    <definedName name="_DAT48">#REF!</definedName>
    <definedName name="_DAT5">#REF!</definedName>
    <definedName name="_DAT6">#REF!</definedName>
    <definedName name="_DAT7">#REF!</definedName>
    <definedName name="_DAT8">#REF!</definedName>
    <definedName name="_DAT9">#REF!</definedName>
    <definedName name="_dcf1">#REF!</definedName>
    <definedName name="_dcf10">#REF!</definedName>
    <definedName name="_dcf11">#REF!</definedName>
    <definedName name="_dcf12">#REF!</definedName>
    <definedName name="_dcf13">#REF!</definedName>
    <definedName name="_dcf14">#REF!</definedName>
    <definedName name="_dcf15">#REF!</definedName>
    <definedName name="_dcf2">#REF!</definedName>
    <definedName name="_dcf3">#REF!</definedName>
    <definedName name="_dcf4">#REF!</definedName>
    <definedName name="_dcf5">#REF!</definedName>
    <definedName name="_dcf6">#REF!</definedName>
    <definedName name="_dcf7">#REF!</definedName>
    <definedName name="_dcf8">#REF!</definedName>
    <definedName name="_dcf9">#REF!</definedName>
    <definedName name="_dus2"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_E65537">#REF!</definedName>
    <definedName name="_ers112097">#REF!</definedName>
    <definedName name="_ERV7892">#REF!</definedName>
    <definedName name="_ERV7983">#REF!</definedName>
    <definedName name="_ERV7989">#REF!</definedName>
    <definedName name="_fa1" hidden="1">{"plansummary",#N/A,FALSE,"PlanSummary";"sales",#N/A,FALSE,"Sales Rec";"productivity",#N/A,FALSE,"Productivity Rec";"capitalspending",#N/A,FALSE,"Capital Spending"}</definedName>
    <definedName name="_fa2" hidden="1">{"plansummary",#N/A,FALSE,"PlanSummary";"sales",#N/A,FALSE,"Sales Rec";"productivity",#N/A,FALSE,"Productivity Rec";"capitalspending",#N/A,FALSE,"Capital Spending"}</definedName>
    <definedName name="_fa3" hidden="1">{"plansummary",#N/A,FALSE,"PlanSummary";"sales",#N/A,FALSE,"Sales Rec";"productivity",#N/A,FALSE,"Productivity Rec";"capitalspending",#N/A,FALSE,"Capital Spending"}</definedName>
    <definedName name="_Fill" hidden="1">#REF!</definedName>
    <definedName name="_Fill2" hidden="1">#REF!</definedName>
    <definedName name="_xlnm._FilterDatabase" localSheetId="1" hidden="1">'CME edile'!$A$9:$J$9</definedName>
    <definedName name="_xlnm._FilterDatabase" localSheetId="3" hidden="1">'Strutt. ed storico'!$A$6:$K$6</definedName>
    <definedName name="_xlnm._FilterDatabase" localSheetId="2" hidden="1">'Strutt. scala e rampa '!$A$6:$K$6</definedName>
    <definedName name="_xlnm._FilterDatabase" hidden="1">#REF!</definedName>
    <definedName name="_GCI2">#REF!</definedName>
    <definedName name="_GCO2">#REF!</definedName>
    <definedName name="_GECCBID">#REF!</definedName>
    <definedName name="_I071_First_Page">#REF!</definedName>
    <definedName name="_inq307">#REF!</definedName>
    <definedName name="_Key1" hidden="1">#N/A</definedName>
    <definedName name="_Key2" hidden="1">#N/A</definedName>
    <definedName name="_mia2">{1;2}</definedName>
    <definedName name="_mia3">{1;2;3}</definedName>
    <definedName name="_mia4">{1;2;3;4}</definedName>
    <definedName name="_mia5">{1;2;3;4;5}</definedName>
    <definedName name="_mio2">{0;2;3;4;5}</definedName>
    <definedName name="_mio3">{#N/A;#N/A;3;4;5}</definedName>
    <definedName name="_mio4">{#N/A;#N/A;#N/A;4;5}</definedName>
    <definedName name="_mug1">#REF!</definedName>
    <definedName name="_NCI2">#REF!</definedName>
    <definedName name="_NCO2">#REF!</definedName>
    <definedName name="_NIA184190">#REF!</definedName>
    <definedName name="_NIA3234">#REF!</definedName>
    <definedName name="_NIA7892">#REF!</definedName>
    <definedName name="_NIA7983">#REF!</definedName>
    <definedName name="_NIA7989">#REF!</definedName>
    <definedName name="_OPZ1">#REF!</definedName>
    <definedName name="_OPZ2">#REF!</definedName>
    <definedName name="_OPZ3">#REF!</definedName>
    <definedName name="_Order1" hidden="1">255</definedName>
    <definedName name="_Order2" hidden="1">0</definedName>
    <definedName name="_P001_First_Page">#REF!</definedName>
    <definedName name="_Parse_Out" hidden="1">#REF!</definedName>
    <definedName name="_PIV01">#REF!</definedName>
    <definedName name="_PIV06">#REF!</definedName>
    <definedName name="_PIV07">#REF!</definedName>
    <definedName name="_PIV08">#REF!</definedName>
    <definedName name="_Report">0</definedName>
    <definedName name="_RR2">#REF!</definedName>
    <definedName name="_rv01">#REF!</definedName>
    <definedName name="_rv03">#REF!</definedName>
    <definedName name="_S_Base">{0.1;0;0.382758620689655;0;0;0;0.258620689655172;0;0.258620689655172}</definedName>
    <definedName name="_S_new_case">{0.1;0;0.45;0;0;0;0;0;0.45}</definedName>
    <definedName name="_SBaseRef">#REF!</definedName>
    <definedName name="_SingleUQ_SingleUY_">#REF!</definedName>
    <definedName name="_Sort" hidden="1">#N/A</definedName>
    <definedName name="_Table2_In2" hidden="1">#REF!</definedName>
    <definedName name="_TC22">#REF!</definedName>
    <definedName name="_TOT1">#REF!</definedName>
    <definedName name="_tot10">#REF!</definedName>
    <definedName name="_tot11">#REF!</definedName>
    <definedName name="_tot12">#REF!</definedName>
    <definedName name="_tot13">#REF!</definedName>
    <definedName name="_tot14">#REF!</definedName>
    <definedName name="_TOT15">#REF!</definedName>
    <definedName name="_TOT17">#REF!</definedName>
    <definedName name="_TOT18">#REF!</definedName>
    <definedName name="_TOT19">#REF!</definedName>
    <definedName name="_TOT2">#REF!</definedName>
    <definedName name="_TOT20">#REF!</definedName>
    <definedName name="_TOT21">#REF!</definedName>
    <definedName name="_TOT22">#REF!</definedName>
    <definedName name="_TOT24">#REF!</definedName>
    <definedName name="_TOT25">#REF!</definedName>
    <definedName name="_TOT26">#REF!</definedName>
    <definedName name="_TOT27">#REF!</definedName>
    <definedName name="_TOT28">#REF!</definedName>
    <definedName name="_TOT29">#REF!</definedName>
    <definedName name="_tot3">#REF!</definedName>
    <definedName name="_tot4">#REF!</definedName>
    <definedName name="_tot5">#REF!</definedName>
    <definedName name="_tot6">#REF!</definedName>
    <definedName name="_tot7">#REF!</definedName>
    <definedName name="_tot8">#REF!</definedName>
    <definedName name="_tot9">#REF!</definedName>
    <definedName name="_TT11">#REF!</definedName>
    <definedName name="_up1">#REF!</definedName>
    <definedName name="_up2">#REF!</definedName>
    <definedName name="_up3">#REF!</definedName>
    <definedName name="_WBS2">#REF!</definedName>
    <definedName name="_WBS21">#REF!</definedName>
    <definedName name="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Z5.5_Discounted_Cash_Flow_2">{0;0;0;0;1;#N/A;0;0;0.3;0.3;2;FALSE;FALSE;FALSE;FALSE;FALSE;#N/A;1;#N/A;1;1;"";""}</definedName>
    <definedName name="_Zprint_all">{0;0;0;0;1;#N/A;0;0;0.3;0.3;2;FALSE;FALSE;FALSE;FALSE;FALSE;#N/A;1;96;#N/A;#N/A;"";""}</definedName>
    <definedName name="_Zprint_area">{0;0;0;0;1;#N/A;0;0;0.3;0.3;2;FALSE;FALSE;FALSE;FALSE;FALSE;#N/A;1;100;#N/A;#N/A;"";""}</definedName>
    <definedName name="a">#REF!</definedName>
    <definedName name="A_E">#REF!</definedName>
    <definedName name="A_ImpDefMaint">#REF!</definedName>
    <definedName name="A_ImpOcc">#REF!</definedName>
    <definedName name="A_Leverage">#REF!</definedName>
    <definedName name="a_linea">#REF!</definedName>
    <definedName name="A_MFHCSP_Tot">#REF!</definedName>
    <definedName name="A_return">#REF!</definedName>
    <definedName name="A100_INTERVENTIPREL">#REF!</definedName>
    <definedName name="A101_DEMOLIZIONI">#REF!</definedName>
    <definedName name="A102_SCAVI">#REF!</definedName>
    <definedName name="A1PROVV_NOLI_TRASP">#REF!</definedName>
    <definedName name="A2DEMOL_RIMOZ_DISF">#REF!</definedName>
    <definedName name="A3MOVIMTERRA_SCAV_RINT">#REF!</definedName>
    <definedName name="A4DEUMIDIFICAZIONE">#REF!</definedName>
    <definedName name="A5CONSOLIDAMENTI">#REF!</definedName>
    <definedName name="A6PREVEN_INCENDI">#REF!</definedName>
    <definedName name="A7MURAT_TAMP_INTONACI">#REF!</definedName>
    <definedName name="A8OP_FALEGNAME">#REF!</definedName>
    <definedName name="A9OP_CEMENTISTA">#REF!</definedName>
    <definedName name="aaa"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AAA_DOCTOPS" hidden="1">"AAA_SET"</definedName>
    <definedName name="AAA_duser" hidden="1">"OFF"</definedName>
    <definedName name="aaaa"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AAAAA">#REF!</definedName>
    <definedName name="aaaaaaa"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aaao">#REF!</definedName>
    <definedName name="aaau">#REF!</definedName>
    <definedName name="AAB_Addin5" hidden="1">"AAB_Description for addin 5,Description for addin 5,Description for addin 5,Description for addin 5,Description for addin 5,Description for addin 5"</definedName>
    <definedName name="aabb">#REF!</definedName>
    <definedName name="aabd">#REF!</definedName>
    <definedName name="aabh">#REF!</definedName>
    <definedName name="aabm">#REF!</definedName>
    <definedName name="aabo">#REF!</definedName>
    <definedName name="aabq">#REF!</definedName>
    <definedName name="aabt">#REF!</definedName>
    <definedName name="aacc">#REF!</definedName>
    <definedName name="aacz">#REF!</definedName>
    <definedName name="aada">#REF!</definedName>
    <definedName name="aadm">#REF!</definedName>
    <definedName name="aaea">#REF!</definedName>
    <definedName name="aaec">#REF!</definedName>
    <definedName name="aaeo">#REF!</definedName>
    <definedName name="aafo">#REF!</definedName>
    <definedName name="aafs">#REF!</definedName>
    <definedName name="aafu">#REF!</definedName>
    <definedName name="aafz">#REF!</definedName>
    <definedName name="aAgencyFee">#REF!</definedName>
    <definedName name="aAgencyRent">#REF!</definedName>
    <definedName name="aahc">#REF!</definedName>
    <definedName name="aaid">#REF!</definedName>
    <definedName name="aaim">#REF!</definedName>
    <definedName name="aalb">#REF!</definedName>
    <definedName name="aalc">#REF!</definedName>
    <definedName name="aalf">#REF!</definedName>
    <definedName name="aans">#REF!</definedName>
    <definedName name="aaoe">#REF!</definedName>
    <definedName name="aaoq">#REF!</definedName>
    <definedName name="aaoz">#REF!</definedName>
    <definedName name="ABACO.PORTE.PART">#REF!</definedName>
    <definedName name="abc" hidden="1">{#N/A,#N/A,FALSE,"Leasing 6A"}</definedName>
    <definedName name="AC">#REF!</definedName>
    <definedName name="ac_1">#REF!</definedName>
    <definedName name="ac_2">#REF!</definedName>
    <definedName name="aCapexRent">#REF!</definedName>
    <definedName name="aCapexVendita">#REF!</definedName>
    <definedName name="ACC">#REF!</definedName>
    <definedName name="ACCESS">#REF!</definedName>
    <definedName name="Access_Button" hidden="1">"Loan_Front_End_Input_List"</definedName>
    <definedName name="AccessDatabase" hidden="1">"C:\Documents and Settings\Usai\Desktop\scheda_and.mdb"</definedName>
    <definedName name="acciaio_prof_no_std">#REF!</definedName>
    <definedName name="acciaio_prof_std">#REF!</definedName>
    <definedName name="AccontoPrezzoVendita">#REF!</definedName>
    <definedName name="accoppiatori">#REF!</definedName>
    <definedName name="accounting_profit">#REF!</definedName>
    <definedName name="accrued_spl">#REF!</definedName>
    <definedName name="aClosingCost">#REF!</definedName>
    <definedName name="aClosingCost2">#REF!</definedName>
    <definedName name="aClosingCost3">#REF!</definedName>
    <definedName name="acq">#REF!</definedName>
    <definedName name="ACQ_COSTS">#REF!</definedName>
    <definedName name="AcqandDev_date">#REF!</definedName>
    <definedName name="acqu">#REF!</definedName>
    <definedName name="Acquisition_Cost">#REF!</definedName>
    <definedName name="Acquisition_Date">#REF!</definedName>
    <definedName name="Acquistions_Adj">#REF!</definedName>
    <definedName name="aCrescitaRE">#REF!</definedName>
    <definedName name="ACwvu.ce_storici." hidden="1">#REF!</definedName>
    <definedName name="ACwvu.dd." hidden="1">#REF!</definedName>
    <definedName name="ACwvu.Décomposition." hidden="1">#REF!</definedName>
    <definedName name="ACwvu.Estimation." hidden="1">#REF!</definedName>
    <definedName name="AD">#REF!</definedName>
    <definedName name="aDataValutazione">#REF!</definedName>
    <definedName name="AddTime2Stab_Table">#REF!</definedName>
    <definedName name="ADEGUAMENTO">#REF!</definedName>
    <definedName name="ADJ_DISCOUNT">#REF!</definedName>
    <definedName name="Administration">#REF!</definedName>
    <definedName name="aDurataDcf">#REF!</definedName>
    <definedName name="aDurataPeriodo">#REF!</definedName>
    <definedName name="aExitManuale">#REF!</definedName>
    <definedName name="aExitScaletta">#REF!</definedName>
    <definedName name="AFR">#REF!</definedName>
    <definedName name="AFS">#REF!</definedName>
    <definedName name="AFZ">#REF!</definedName>
    <definedName name="AG_LB">#REF!</definedName>
    <definedName name="AgencyFee">#REF!</definedName>
    <definedName name="AgencyFeeDisposal">#REF!</definedName>
    <definedName name="aImpostaRegistro">#REF!</definedName>
    <definedName name="aImu">#REF!</definedName>
    <definedName name="aImuCPI">#REF!</definedName>
    <definedName name="aInsurance">#REF!</definedName>
    <definedName name="ale">{10}</definedName>
    <definedName name="alfa">#REF!</definedName>
    <definedName name="All">#REF!</definedName>
    <definedName name="allin_cost">#REF!</definedName>
    <definedName name="AllTables">{10}</definedName>
    <definedName name="AMORT">#REF!</definedName>
    <definedName name="amortisation">#REF!</definedName>
    <definedName name="amortise_gain_switch">#REF!</definedName>
    <definedName name="Amount">#REF!</definedName>
    <definedName name="analisi">#REF!</definedName>
    <definedName name="analisi_estesa_tipo">#REF!</definedName>
    <definedName name="analisi1">#REF!</definedName>
    <definedName name="AnalisiDestinazioni">#REF!</definedName>
    <definedName name="angolare_27">#REF!</definedName>
    <definedName name="angolare_28">#REF!</definedName>
    <definedName name="angolare_29">#REF!</definedName>
    <definedName name="Ann">#REF!</definedName>
    <definedName name="ANNUAL_BS">#REF!</definedName>
    <definedName name="ANNUAL_CF">#REF!</definedName>
    <definedName name="annual_depreciation">#REF!</definedName>
    <definedName name="ANNUAL_PL">#REF!</definedName>
    <definedName name="ANNUAL_PL1">#REF!</definedName>
    <definedName name="AnnualiseFactorJV">#REF!</definedName>
    <definedName name="anscount" hidden="1">6</definedName>
    <definedName name="antiradice">#REF!</definedName>
    <definedName name="antispolvero_livellina">#REF!</definedName>
    <definedName name="appdate">#REF!</definedName>
    <definedName name="APPROACH">#REF!</definedName>
    <definedName name="aProperty">#REF!</definedName>
    <definedName name="aPropertyFix">#REF!</definedName>
    <definedName name="APT_ACTRENT">#REF!</definedName>
    <definedName name="APT_AREA">#REF!</definedName>
    <definedName name="APT_MKTRENT">#REF!</definedName>
    <definedName name="APT_OCC">#REF!</definedName>
    <definedName name="APT_RESVAL">#REF!</definedName>
    <definedName name="APT_UNITS">#REF!</definedName>
    <definedName name="APT_VALUER">#REF!</definedName>
    <definedName name="ARCS">#REF!</definedName>
    <definedName name="Area">#REF!</definedName>
    <definedName name="AREA_C">#REF!</definedName>
    <definedName name="AREA_DI_STAMPA">#REF!</definedName>
    <definedName name="area_portafoglio_bond">#REF!</definedName>
    <definedName name="area_portafoglio_brick">#REF!</definedName>
    <definedName name="AREA_R">#REF!</definedName>
    <definedName name="Area_rent_roll">#REF!</definedName>
    <definedName name="_xlnm.Print_Area" localSheetId="1">'CME edile'!$B$3:$J$3829</definedName>
    <definedName name="_xlnm.Print_Area" localSheetId="0">Riepilogo!$B$3:$D$14</definedName>
    <definedName name="_xlnm.Print_Area" localSheetId="3">'Strutt. ed storico'!$B$2:$K$97</definedName>
    <definedName name="_xlnm.Print_Area" localSheetId="2">'Strutt. scala e rampa '!$B$2:$K$158</definedName>
    <definedName name="_xlnm.Print_Area">#REF!</definedName>
    <definedName name="Area_stampa_1">#REF!</definedName>
    <definedName name="Area_stampa_MI">#REF!</definedName>
    <definedName name="Area_summary_immobile">#REF!</definedName>
    <definedName name="AREA_TOTALE_SUMMARY_IMMOBILE">#REF!</definedName>
    <definedName name="AREA1">#REF!</definedName>
    <definedName name="AREA2">#REF!</definedName>
    <definedName name="area3">#REF!</definedName>
    <definedName name="area4">#REF!</definedName>
    <definedName name="areadati">#REF!</definedName>
    <definedName name="Areas2">#REF!</definedName>
    <definedName name="Areas3">{1;2}</definedName>
    <definedName name="Aree">#REF!</definedName>
    <definedName name="aRiserveStraord">#REF!</definedName>
    <definedName name="arm_integr">#REF!</definedName>
    <definedName name="arm_integrativa">#REF!</definedName>
    <definedName name="armatura">#REF!</definedName>
    <definedName name="armatura_diaframma">#REF!</definedName>
    <definedName name="armatura_diaframmi">#REF!</definedName>
    <definedName name="armatura_fondazione">#REF!</definedName>
    <definedName name="armatura_muro">#REF!</definedName>
    <definedName name="armatura_pilastri">#REF!</definedName>
    <definedName name="armatura_setti">#REF!</definedName>
    <definedName name="armatura_solaio">#REF!</definedName>
    <definedName name="ARR">#REF!</definedName>
    <definedName name="Arrot">#REF!</definedName>
    <definedName name="ART_200">#REF!</definedName>
    <definedName name="AS2DocOpenMode" hidden="1">"AS2DocumentEdit"</definedName>
    <definedName name="ASC">#REF!</definedName>
    <definedName name="aScadenza1">#REF!</definedName>
    <definedName name="ASCENSORI">#REF!</definedName>
    <definedName name="ask">#REF!</definedName>
    <definedName name="aSpeseVarie">#REF!</definedName>
    <definedName name="ASS.PREF.">#REF!</definedName>
    <definedName name="ass_murarie_asc">#REF!</definedName>
    <definedName name="ass_murarie_ele">#REF!</definedName>
    <definedName name="ass_murarie_fac">#REF!</definedName>
    <definedName name="ass_murarie_mecc">#REF!</definedName>
    <definedName name="asset">#REF!</definedName>
    <definedName name="Asset_CF_primt">#REF!</definedName>
    <definedName name="Asset_CF_print">#REF!</definedName>
    <definedName name="ASSET_DESC_HEAD">#REF!</definedName>
    <definedName name="asset_mgmt">#REF!</definedName>
    <definedName name="Asset_Name">#REF!</definedName>
    <definedName name="AssetDiscountRate">#REF!</definedName>
    <definedName name="Assicurazione">#REF!</definedName>
    <definedName name="ASSISTENZE">#REF!</definedName>
    <definedName name="ASSMGMT">#REF!</definedName>
    <definedName name="assump1">#REF!</definedName>
    <definedName name="Assumptions">#REF!</definedName>
    <definedName name="Assumptions_M2MTable">#REF!</definedName>
    <definedName name="Assumptions_NominalCapR_Table">#REF!</definedName>
    <definedName name="ASSUNZIONI_CE">#REF!</definedName>
    <definedName name="ASSUNZIONISP">#REF!</definedName>
    <definedName name="ASTable">#REF!</definedName>
    <definedName name="ATable">#REF!</definedName>
    <definedName name="aTassoAttualizza">#REF!</definedName>
    <definedName name="aTassoCapitalizza">#REF!</definedName>
    <definedName name="aTipoExit">#REF!</definedName>
    <definedName name="atish"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TT">#REF!</definedName>
    <definedName name="ATT_A">#REF!</definedName>
    <definedName name="ATT_A_I">#REF!</definedName>
    <definedName name="ATT_A_I_P1">#REF!</definedName>
    <definedName name="ATT_A_II">#REF!</definedName>
    <definedName name="ATT_A_II_P1">#REF!</definedName>
    <definedName name="ATT_A_Tot">#REF!</definedName>
    <definedName name="ATT_A_Tot_P1">#REF!</definedName>
    <definedName name="ATT_B">#REF!</definedName>
    <definedName name="ATT_B_I">#REF!</definedName>
    <definedName name="ATT_B_I_01">#REF!</definedName>
    <definedName name="ATT_B_I_01_P1">#REF!</definedName>
    <definedName name="ATT_B_I_Tot">#REF!</definedName>
    <definedName name="ATT_B_I_Tot_P1">#REF!</definedName>
    <definedName name="ATT_B_II">#REF!</definedName>
    <definedName name="ATT_B_III">#REF!</definedName>
    <definedName name="ATT_B_III_Tot">#REF!</definedName>
    <definedName name="ATT_B_III_Tot_P1">#REF!</definedName>
    <definedName name="ATT_B_Tot">#REF!</definedName>
    <definedName name="ATT_B_Tot_P1">#REF!</definedName>
    <definedName name="ATT_C">#REF!</definedName>
    <definedName name="ATT_C_I">#REF!</definedName>
    <definedName name="ATT_C_I_04">#REF!</definedName>
    <definedName name="ATT_C_I_04_P1">#REF!</definedName>
    <definedName name="ATT_C_I_Tot">#REF!</definedName>
    <definedName name="ATT_C_I_Tot_P1">#REF!</definedName>
    <definedName name="ATT_C_II">#REF!</definedName>
    <definedName name="ATT_C_II_01">#REF!</definedName>
    <definedName name="ATT_C_II_01_1">#REF!</definedName>
    <definedName name="ATT_C_II_01_1_P1">#REF!</definedName>
    <definedName name="ATT_C_II_01_P1">#REF!</definedName>
    <definedName name="ATT_C_II_05">#REF!</definedName>
    <definedName name="ATT_C_II_05_a">#REF!</definedName>
    <definedName name="ATT_C_II_05_a_1">#REF!</definedName>
    <definedName name="ATT_C_II_05_a_1_P1">#REF!</definedName>
    <definedName name="ATT_C_II_05_b">#REF!</definedName>
    <definedName name="ATT_C_II_05_b_1">#REF!</definedName>
    <definedName name="ATT_C_II_05_b_1_P1">#REF!</definedName>
    <definedName name="ATT_C_II_05_c">#REF!</definedName>
    <definedName name="ATT_C_II_05_c_1">#REF!</definedName>
    <definedName name="ATT_C_II_05_c_1_P1">#REF!</definedName>
    <definedName name="ATT_C_II_05_P1">#REF!</definedName>
    <definedName name="ATT_C_II_Tot">#REF!</definedName>
    <definedName name="ATT_C_II_Tot_P1">#REF!</definedName>
    <definedName name="ATT_C_III">#REF!</definedName>
    <definedName name="ATT_C_III_06">#REF!</definedName>
    <definedName name="ATT_C_III_06_P1">#REF!</definedName>
    <definedName name="ATT_C_III_Tot">#REF!</definedName>
    <definedName name="ATT_C_III_Tot_P1">#REF!</definedName>
    <definedName name="ATT_C_IV">#REF!</definedName>
    <definedName name="ATT_C_IV_01">#REF!</definedName>
    <definedName name="ATT_C_IV_01_P1">#REF!</definedName>
    <definedName name="ATT_C_IV_Tot">#REF!</definedName>
    <definedName name="ATT_C_IV_Tot_P1">#REF!</definedName>
    <definedName name="ATT_C_Tot">#REF!</definedName>
    <definedName name="ATT_C_Tot_P1">#REF!</definedName>
    <definedName name="ATT_D">#REF!</definedName>
    <definedName name="ATT_D_02">#REF!</definedName>
    <definedName name="ATT_D_02_P1">#REF!</definedName>
    <definedName name="ATT_D_Tot">#REF!</definedName>
    <definedName name="ATT_D_Tot_P1">#REF!</definedName>
    <definedName name="ATT_Tot">#REF!</definedName>
    <definedName name="ATT_Tot_P1">#REF!</definedName>
    <definedName name="Attrezzatura_per_saldatura_manicotti">#REF!</definedName>
    <definedName name="Aussenstellplätze">#REF!</definedName>
    <definedName name="autocarro_con_gru">#REF!</definedName>
    <definedName name="autocarro_con_ribaltabile_80_qli">#REF!</definedName>
    <definedName name="autogru">#REF!</definedName>
    <definedName name="b"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_Leverage">#REF!</definedName>
    <definedName name="B10SOTTOF_PAVIM_RIVEST">#REF!</definedName>
    <definedName name="B11CONTROSOFFITTI">#REF!</definedName>
    <definedName name="B12OP_FABBRO">#REF!</definedName>
    <definedName name="B13OP_VETRAIO">#REF!</definedName>
    <definedName name="B14OP_LATTONIERE">#REF!</definedName>
    <definedName name="B15ISOLATERM_IMPERMEABIL">#REF!</definedName>
    <definedName name="B16OP_IMBIANCHINO">#REF!</definedName>
    <definedName name="B17ASSISTENZE">#REF!</definedName>
    <definedName name="B18OP_ESTERNE">#REF!</definedName>
    <definedName name="B19VARIE">#REF!</definedName>
    <definedName name="babysitting_DINN">#REF!</definedName>
    <definedName name="Babysitting_trad">#REF!</definedName>
    <definedName name="Bad_Debt">#REF!</definedName>
    <definedName name="BadLink" hidden="1">#N/A</definedName>
    <definedName name="BAIE.DI.CARICO">#REF!</definedName>
    <definedName name="BALANCE">#REF!</definedName>
    <definedName name="balance_sheet">#REF!</definedName>
    <definedName name="balance_sheet1">#REF!</definedName>
    <definedName name="balance_sheet2">#REF!</definedName>
    <definedName name="barr_vapore_pav">#REF!</definedName>
    <definedName name="barriera_vapore">#REF!</definedName>
    <definedName name="basculanti_box">#REF!</definedName>
    <definedName name="base_distri">#REF!</definedName>
    <definedName name="BaseData">#REF!</definedName>
    <definedName name="BaseYear">#REF!</definedName>
    <definedName name="basta">#REF!</definedName>
    <definedName name="BATCH_PRINT">#REF!</definedName>
    <definedName name="BATCH_SWITCH">#REF!</definedName>
    <definedName name="Baukostenreserve">#REF!</definedName>
    <definedName name="Baukostensteigerung">#REF!</definedName>
    <definedName name="Baunebenkosten_EUR">#REF!</definedName>
    <definedName name="Baunebenkosten_Kultur_Prozent">#REF!</definedName>
    <definedName name="Baunebenkosten_Prozent">#REF!</definedName>
    <definedName name="BB">#REF!</definedName>
    <definedName name="bbb">#REF!</definedName>
    <definedName name="bentonite">#REF!</definedName>
    <definedName name="bentonite_diaframmi">#REF!</definedName>
    <definedName name="bentonite_pali">#REF!</definedName>
    <definedName name="BermondseyERV">#REF!</definedName>
    <definedName name="BermondseyNIA">#REF!</definedName>
    <definedName name="BermondseyRent">#REF!</definedName>
    <definedName name="BermondseySens">#REF!</definedName>
    <definedName name="BermRent">#REF!</definedName>
    <definedName name="BETA">#REF!</definedName>
    <definedName name="Bewertungsstichtag">#REF!</definedName>
    <definedName name="Bewirtschaftungskosten">#REF!</definedName>
    <definedName name="bezza">{"Client Name or Project Name"}</definedName>
    <definedName name="BGF_1">#REF!</definedName>
    <definedName name="BGF_10">#REF!</definedName>
    <definedName name="BGF_11">#REF!</definedName>
    <definedName name="BGF_12">#REF!</definedName>
    <definedName name="BGF_13">#REF!</definedName>
    <definedName name="BGF_14">#REF!</definedName>
    <definedName name="BGF_15">#REF!</definedName>
    <definedName name="BGF_2">#REF!</definedName>
    <definedName name="BGF_3">#REF!</definedName>
    <definedName name="BGF_4">#REF!</definedName>
    <definedName name="BGF_5">#REF!</definedName>
    <definedName name="BGF_6">#REF!</definedName>
    <definedName name="BGF_7">#REF!</definedName>
    <definedName name="BGF_8">#REF!</definedName>
    <definedName name="BGF_9">#REF!</definedName>
    <definedName name="BGFm2_1">#REF!</definedName>
    <definedName name="BGFm2_10">#REF!</definedName>
    <definedName name="BGFm2_11">#REF!</definedName>
    <definedName name="BGFm2_12">#REF!</definedName>
    <definedName name="BGFm2_13">#REF!</definedName>
    <definedName name="BGFm2_14">#REF!</definedName>
    <definedName name="BGFm2_15">#REF!</definedName>
    <definedName name="BGFm2_2">#REF!</definedName>
    <definedName name="BGFm2_3">#REF!</definedName>
    <definedName name="BGFm2_4">#REF!</definedName>
    <definedName name="BGFm2_5">#REF!</definedName>
    <definedName name="BGFm2_6">#REF!</definedName>
    <definedName name="BGFm2_7">#REF!</definedName>
    <definedName name="BGFm2_8">#REF!</definedName>
    <definedName name="BGFm2_9">#REF!</definedName>
    <definedName name="BH">#REF!</definedName>
    <definedName name="bhawna"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BID">#REF!</definedName>
    <definedName name="BID_100_">#REF!</definedName>
    <definedName name="bid_mid_value">#REF!</definedName>
    <definedName name="bid_mid_value2">#REF!</definedName>
    <definedName name="bid_to_book">#REF!</definedName>
    <definedName name="BidConsotest">#REF!</definedName>
    <definedName name="BidtoBook2">#REF!</definedName>
    <definedName name="bidvals2">#REF!</definedName>
    <definedName name="bidvalsInst">#REF!</definedName>
    <definedName name="bidvalsOpp">#REF!</definedName>
    <definedName name="bidvalsTotal">#REF!</definedName>
    <definedName name="Bidvalue">#REF!</definedName>
    <definedName name="BishopsgateERV">#REF!</definedName>
    <definedName name="BishopsgateNIA">#REF!</definedName>
    <definedName name="BishopsgateRent">#REF!</definedName>
    <definedName name="BishopsgateSens">#REF!</definedName>
    <definedName name="bitume_naturale">#REF!</definedName>
    <definedName name="BlackfriarsSens">#REF!</definedName>
    <definedName name="blocchi_10cm_REI120">#REF!</definedName>
    <definedName name="blocchi_15cm">#REF!</definedName>
    <definedName name="blocchi_15cm_REI120">#REF!</definedName>
    <definedName name="blocchi_20cm">#REF!</definedName>
    <definedName name="blocchi_20cm_REI120">#REF!</definedName>
    <definedName name="blocchi_20cm_REI180">#REF!</definedName>
    <definedName name="blocchi_25cm_REI120">#REF!</definedName>
    <definedName name="blocchi_30cm_REI120">#REF!</definedName>
    <definedName name="blocchi_40cm">#REF!</definedName>
    <definedName name="blocchi_40cm_REI120">#REF!</definedName>
    <definedName name="blocchi_cls_10">#REF!</definedName>
    <definedName name="blocchi_cls_12">#REF!</definedName>
    <definedName name="blocchi_cls_15">#REF!</definedName>
    <definedName name="blocchi_cls_20">#REF!</definedName>
    <definedName name="blocchi_cls_30">#REF!</definedName>
    <definedName name="blocchi_rei30_12cm">#REF!</definedName>
    <definedName name="blocchi_rei30_15cm">#REF!</definedName>
    <definedName name="blocchi_rei30_20cm">#REF!</definedName>
    <definedName name="Blocchi12_15_REI">#REF!</definedName>
    <definedName name="block">#REF!</definedName>
    <definedName name="BLPH1" hidden="1">#REF!</definedName>
    <definedName name="BLPH109"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79" hidden="1">#REF!</definedName>
    <definedName name="bocchiotti">#REF!</definedName>
    <definedName name="bocciardatura_pietra_dura">#REF!</definedName>
    <definedName name="bocciardatura_pietra_tenera">#REF!</definedName>
    <definedName name="bocciardatura_pitra_dura">#REF!</definedName>
    <definedName name="Boh">#REF!</definedName>
    <definedName name="boiserie">#REF!</definedName>
    <definedName name="Bonus_Valo_Decoupage">#REF!</definedName>
    <definedName name="book_value">#REF!</definedName>
    <definedName name="BOQ_PLC">#REF!</definedName>
    <definedName name="BOQ_Sorgente">OFFSET(#REF!,0,0,LOOKUP(2,1/(#REF!&lt;&gt;""),ROW(#REF!)),23)</definedName>
    <definedName name="BORDER_DEAL_FLO">#REF!</definedName>
    <definedName name="BORDER_LEASES">#REF!</definedName>
    <definedName name="BorderLeaseSum">#REF!</definedName>
    <definedName name="borne">#REF!</definedName>
    <definedName name="borne2">#REF!</definedName>
    <definedName name="BORROWER">#REF!</definedName>
    <definedName name="bow_window_esterno">#REF!</definedName>
    <definedName name="box_tende">#REF!</definedName>
    <definedName name="BPChoose">#REF!</definedName>
    <definedName name="BramahERV">#REF!</definedName>
    <definedName name="BramahNIA">#REF!</definedName>
    <definedName name="BramahRent">#REF!</definedName>
    <definedName name="Bruttovervielfältiger_1">#REF!</definedName>
    <definedName name="Bruttovervielfältiger_10">#REF!</definedName>
    <definedName name="Bruttovervielfältiger_11">#REF!</definedName>
    <definedName name="Bruttovervielfältiger_12">#REF!</definedName>
    <definedName name="Bruttovervielfältiger_13">#REF!</definedName>
    <definedName name="Bruttovervielfältiger_14">#REF!</definedName>
    <definedName name="Bruttovervielfältiger_2">#REF!</definedName>
    <definedName name="Bruttovervielfältiger_3">#REF!</definedName>
    <definedName name="Bruttovervielfältiger_4">#REF!</definedName>
    <definedName name="Bruttovervielfältiger_5">#REF!</definedName>
    <definedName name="Bruttovervielfältiger_6">#REF!</definedName>
    <definedName name="Bruttovervielfältiger_7">#REF!</definedName>
    <definedName name="Bruttovervielfältiger_8">#REF!</definedName>
    <definedName name="Bruttovervielfältiger_9">#REF!</definedName>
    <definedName name="bs_2">#REF!</definedName>
    <definedName name="BSHSens">#REF!</definedName>
    <definedName name="BSTable">#REF!</definedName>
    <definedName name="Btable">#REF!</definedName>
    <definedName name="bubbledeck_300">#REF!</definedName>
    <definedName name="bubbledeck_390">#REF!</definedName>
    <definedName name="BuchananSens">#REF!</definedName>
    <definedName name="BuchNIA">#REF!</definedName>
    <definedName name="BuchRent">#REF!</definedName>
    <definedName name="BudgetStatisch">#REF!,#REF!,#REF!,#REF!,#REF!,#REF!,#REF!,#REF!,#REF!,#REF!,#REF!</definedName>
    <definedName name="Buffer_per_committment_fees">#REF!</definedName>
    <definedName name="build">#REF!</definedName>
    <definedName name="BUILD_AREA">#REF!</definedName>
    <definedName name="BUILD_IN_COMPLX">#REF!</definedName>
    <definedName name="BUILD_RESVAL">#REF!</definedName>
    <definedName name="BUILD_UNITS">#REF!</definedName>
    <definedName name="BUILD_VALUER">#REF!</definedName>
    <definedName name="BuildingValue">#REF!</definedName>
    <definedName name="buldozer">#REF!</definedName>
    <definedName name="Business_Plan_Covenant">#REF!</definedName>
    <definedName name="Business_Plan_covenant_frequency">#REF!</definedName>
    <definedName name="bussola_vetrata">#REF!</definedName>
    <definedName name="bussola_vetrata_BLASI">#REF!</definedName>
    <definedName name="bussola_vetrata_BLASI_270">#REF!</definedName>
    <definedName name="bv">#REF!</definedName>
    <definedName name="BVRange">#REF!</definedName>
    <definedName name="c_">#REF!</definedName>
    <definedName name="CA">#REF!</definedName>
    <definedName name="CABLE">#REF!</definedName>
    <definedName name="cablofil">#REF!</definedName>
    <definedName name="cAgencyFee">#REF!</definedName>
    <definedName name="calcestruzzo">#REF!</definedName>
    <definedName name="calcestruzzo_fondazione">#REF!</definedName>
    <definedName name="calcestruzzo_fondazioni">#REF!</definedName>
    <definedName name="calcestruzzo_muro_contenim">#REF!</definedName>
    <definedName name="Calcoli">#REF!</definedName>
    <definedName name="calcolo">#REF!</definedName>
    <definedName name="Camera_FA">"se(BS!$C$5=0;BS!$A$1;BS!$B$3:$L$7)"</definedName>
    <definedName name="can2_307">#REF!</definedName>
    <definedName name="CANADA">#REF!</definedName>
    <definedName name="cancella">#REF!</definedName>
    <definedName name="CanMrkTot">#REF!</definedName>
    <definedName name="canna_shunt">#REF!</definedName>
    <definedName name="Canone">#REF!</definedName>
    <definedName name="CanPercTot">#REF!</definedName>
    <definedName name="Cap">#REF!</definedName>
    <definedName name="cap.1.01">#REF!</definedName>
    <definedName name="cap.1.02.1">#REF!</definedName>
    <definedName name="cap.1.02.3">#REF!</definedName>
    <definedName name="cap.1.02.5">#REF!</definedName>
    <definedName name="cap.1.03">#REF!</definedName>
    <definedName name="cap.1.05.2">#REF!</definedName>
    <definedName name="cap.1.06">#REF!</definedName>
    <definedName name="cap.1.06.2">#REF!</definedName>
    <definedName name="cap.1.07">#REF!</definedName>
    <definedName name="cap.1.07.2">#REF!</definedName>
    <definedName name="cap.1.07.3">#REF!</definedName>
    <definedName name="cap.1.07.4">#REF!</definedName>
    <definedName name="cap.1.08">#REF!</definedName>
    <definedName name="cap.1.08.1">#REF!</definedName>
    <definedName name="cap.1.08.2">#REF!</definedName>
    <definedName name="cap.1.08.3">#REF!</definedName>
    <definedName name="cap.1.08.4">#REF!</definedName>
    <definedName name="cap.1.09">#REF!</definedName>
    <definedName name="cap.1.09.1">#REF!</definedName>
    <definedName name="cap.1.09.2">#REF!</definedName>
    <definedName name="cap.1.09.3">#REF!</definedName>
    <definedName name="cap.1.09.4">#REF!</definedName>
    <definedName name="cap.1.09.5">#REF!</definedName>
    <definedName name="cap.1.09.6">#REF!</definedName>
    <definedName name="cap.1.1.1.2">#REF!</definedName>
    <definedName name="cap.1.1.1.4">#REF!</definedName>
    <definedName name="cap.1.1.1.5">#REF!</definedName>
    <definedName name="cap.1.1.1.6">#REF!</definedName>
    <definedName name="Cap.1.10">#REF!</definedName>
    <definedName name="Cap.1.10.1">#REF!</definedName>
    <definedName name="Cap.1.10.2">#REF!</definedName>
    <definedName name="Cap.1.10.3">#REF!</definedName>
    <definedName name="Cap.1.10.4">#REF!</definedName>
    <definedName name="cap.1.11">#REF!</definedName>
    <definedName name="cap.1.11.1">#REF!</definedName>
    <definedName name="cap.1.11.2">#REF!</definedName>
    <definedName name="cap.1.11.3">#REF!</definedName>
    <definedName name="cap.1.11.4">#REF!</definedName>
    <definedName name="cap.1.12">#REF!</definedName>
    <definedName name="cap.1.12.1">#REF!</definedName>
    <definedName name="cap.1.12.2">#REF!</definedName>
    <definedName name="cap.1.12.3">#REF!</definedName>
    <definedName name="cap.1.12.4">#REF!</definedName>
    <definedName name="cap.1.13">#REF!</definedName>
    <definedName name="cap.1.13.1">#REF!</definedName>
    <definedName name="cap.1.13.2">#REF!</definedName>
    <definedName name="cap.1.13.3">#REF!</definedName>
    <definedName name="cap.1.13.4">#REF!</definedName>
    <definedName name="cap.1.13.5">#REF!</definedName>
    <definedName name="cap.1.14">#REF!</definedName>
    <definedName name="cap.1.14.1">#REF!</definedName>
    <definedName name="cap.1.14.2">#REF!</definedName>
    <definedName name="cap.1.15">#REF!</definedName>
    <definedName name="Cap.1.15.1">#REF!</definedName>
    <definedName name="Cap.1.15.2">#REF!</definedName>
    <definedName name="Cap.1.15.3">#REF!</definedName>
    <definedName name="Cap.1.15.4">#REF!</definedName>
    <definedName name="cap.1.16">#REF!</definedName>
    <definedName name="Cap.1.16.1">#REF!</definedName>
    <definedName name="Cap.1.16.2">#REF!</definedName>
    <definedName name="Cap.1.16.3">#REF!</definedName>
    <definedName name="cap.1.17">#REF!</definedName>
    <definedName name="cap.1.18">#REF!</definedName>
    <definedName name="cap.1.18.1">#REF!</definedName>
    <definedName name="cap.1.18.2">#REF!</definedName>
    <definedName name="cap.1.18.3">#REF!</definedName>
    <definedName name="cap.1.19">#REF!</definedName>
    <definedName name="cap.1.20">#REF!</definedName>
    <definedName name="cap.2.01">#REF!</definedName>
    <definedName name="cap.2.02">#REF!</definedName>
    <definedName name="cap.2.03">#REF!</definedName>
    <definedName name="CAP.2.04">#REF!</definedName>
    <definedName name="CAP.2.05">#REF!</definedName>
    <definedName name="cap.2.06">#REF!</definedName>
    <definedName name="Cap.2.1.11">#REF!</definedName>
    <definedName name="Cap_ex_Fun">#REF!</definedName>
    <definedName name="Cap_ex_Norm">#REF!</definedName>
    <definedName name="cap_gains_tax">#REF!</definedName>
    <definedName name="cap_interest">#REF!</definedName>
    <definedName name="Cap_Rate">#REF!</definedName>
    <definedName name="cap01tot4">#REF!</definedName>
    <definedName name="cap02tot4">#REF!</definedName>
    <definedName name="cap03tot4">#REF!</definedName>
    <definedName name="cap04tot4">#REF!</definedName>
    <definedName name="cap05tot4">#REF!</definedName>
    <definedName name="cap06tot4">#REF!</definedName>
    <definedName name="cap07tot4">#REF!</definedName>
    <definedName name="cap08tot4">#REF!</definedName>
    <definedName name="cap09tot4">#REF!</definedName>
    <definedName name="cap10tot4">#REF!</definedName>
    <definedName name="cap11tot4">#REF!</definedName>
    <definedName name="cap12tot4">#REF!</definedName>
    <definedName name="cap13tot4">#REF!</definedName>
    <definedName name="cap14tot4">#REF!</definedName>
    <definedName name="cap15tot4">#REF!</definedName>
    <definedName name="cap16tot4">#REF!</definedName>
    <definedName name="cap17tot4">#REF!</definedName>
    <definedName name="cap18tot4">#REF!</definedName>
    <definedName name="cap19tot4">#REF!</definedName>
    <definedName name="cap20tot4">#REF!</definedName>
    <definedName name="cap21tot1">#REF!</definedName>
    <definedName name="cap21tot2">#REF!</definedName>
    <definedName name="cap21tot3">#REF!</definedName>
    <definedName name="cap21tot4">#REF!</definedName>
    <definedName name="cap22tot1">#REF!</definedName>
    <definedName name="cap22tot2">#REF!</definedName>
    <definedName name="cap22tot3">#REF!</definedName>
    <definedName name="cap22tot4">#REF!</definedName>
    <definedName name="cap23tot1">#REF!</definedName>
    <definedName name="cap23tot2">#REF!</definedName>
    <definedName name="cap23tot3">#REF!</definedName>
    <definedName name="cap23tot4">#REF!</definedName>
    <definedName name="cap24tot1">#REF!</definedName>
    <definedName name="cap24tot2">#REF!</definedName>
    <definedName name="cap24tot3">#REF!</definedName>
    <definedName name="cap24tot4">#REF!</definedName>
    <definedName name="cap25tot1">#REF!</definedName>
    <definedName name="cap25tot2">#REF!</definedName>
    <definedName name="cap25tot3">#REF!</definedName>
    <definedName name="cap25tot4">#REF!</definedName>
    <definedName name="cap26tot4">#REF!</definedName>
    <definedName name="cap27tot4">#REF!</definedName>
    <definedName name="cap28tot4">#REF!</definedName>
    <definedName name="cap29tot4">#REF!</definedName>
    <definedName name="cap30tot4">#REF!</definedName>
    <definedName name="cap31tot4">#REF!</definedName>
    <definedName name="cap32tot4">#REF!</definedName>
    <definedName name="cap33tot4">#REF!</definedName>
    <definedName name="cap34tot4">#REF!</definedName>
    <definedName name="cap35tot4">#REF!</definedName>
    <definedName name="cap36tot4">#REF!</definedName>
    <definedName name="cap37tot4">#REF!</definedName>
    <definedName name="cap38tot4">#REF!</definedName>
    <definedName name="cap39tot4">#REF!</definedName>
    <definedName name="cap40tot4">#REF!</definedName>
    <definedName name="cap41tot4">#REF!</definedName>
    <definedName name="cap42tot4">#REF!</definedName>
    <definedName name="cap43tot4">#REF!</definedName>
    <definedName name="cap44tot4">#REF!</definedName>
    <definedName name="cap45tot4">#REF!</definedName>
    <definedName name="cap46tot4">#REF!</definedName>
    <definedName name="cap47tot4">#REF!</definedName>
    <definedName name="cap48tot4">#REF!</definedName>
    <definedName name="cap49tot4">#REF!</definedName>
    <definedName name="cap50tot4">#REF!</definedName>
    <definedName name="cap51tot4">#REF!</definedName>
    <definedName name="cap52tot4">#REF!</definedName>
    <definedName name="cap53tot4">#REF!</definedName>
    <definedName name="cap54tot4">#REF!</definedName>
    <definedName name="cap55tot4">#REF!</definedName>
    <definedName name="cap56tot4">#REF!</definedName>
    <definedName name="cap57tot4">#REF!</definedName>
    <definedName name="cap58tot4">#REF!</definedName>
    <definedName name="cap59tot4">#REF!</definedName>
    <definedName name="cap60tot4">#REF!</definedName>
    <definedName name="cap61tot4">#REF!</definedName>
    <definedName name="cap62tot4">#REF!</definedName>
    <definedName name="cap63tot4">#REF!</definedName>
    <definedName name="cap64tot4">#REF!</definedName>
    <definedName name="cap65tot4">#REF!</definedName>
    <definedName name="cap66tot4">#REF!</definedName>
    <definedName name="cap67tot4">#REF!</definedName>
    <definedName name="cap68tot4">#REF!</definedName>
    <definedName name="cap69tot4">#REF!</definedName>
    <definedName name="CAP7.1">#REF!</definedName>
    <definedName name="cap70tot4">#REF!</definedName>
    <definedName name="CAPEX">#REF!</definedName>
    <definedName name="capex_finance">#REF!</definedName>
    <definedName name="CAPEX_NEEDS">#REF!</definedName>
    <definedName name="CAPEX_QTR0">#REF!</definedName>
    <definedName name="CAPEX_QTR1">#REF!</definedName>
    <definedName name="CAPEX_QTR10">#REF!</definedName>
    <definedName name="CAPEX_QTR11">#REF!</definedName>
    <definedName name="CAPEX_QTR12">#REF!</definedName>
    <definedName name="CAPEX_QTR13">#REF!</definedName>
    <definedName name="CAPEX_QTR14">#REF!</definedName>
    <definedName name="CAPEX_QTR15">#REF!</definedName>
    <definedName name="CAPEX_QTR16">#REF!</definedName>
    <definedName name="CAPEX_QTR17">#REF!</definedName>
    <definedName name="CAPEX_QTR18">#REF!</definedName>
    <definedName name="CAPEX_QTR19">#REF!</definedName>
    <definedName name="CAPEX_QTR2">#REF!</definedName>
    <definedName name="CAPEX_QTR20">#REF!</definedName>
    <definedName name="CAPEX_QTR21">#REF!</definedName>
    <definedName name="CAPEX_QTR22">#REF!</definedName>
    <definedName name="CAPEX_QTR23">#REF!</definedName>
    <definedName name="CAPEX_QTR24">#REF!</definedName>
    <definedName name="CAPEX_QTR25">#REF!</definedName>
    <definedName name="CAPEX_QTR26">#REF!</definedName>
    <definedName name="CAPEX_QTR27">#REF!</definedName>
    <definedName name="CAPEX_QTR28">#REF!</definedName>
    <definedName name="CAPEX_QTR3">#REF!</definedName>
    <definedName name="CAPEX_QTR4">#REF!</definedName>
    <definedName name="CAPEX_QTR5">#REF!</definedName>
    <definedName name="CAPEX_QTR6">#REF!</definedName>
    <definedName name="CAPEX_QTR7">#REF!</definedName>
    <definedName name="CAPEX_QTR8">#REF!</definedName>
    <definedName name="CAPEX_QTR9">#REF!</definedName>
    <definedName name="CapexAssumptionTable">#REF!</definedName>
    <definedName name="CapexReserve">#REF!</definedName>
    <definedName name="CapexVendite">#REF!</definedName>
    <definedName name="CapInflation">#REF!</definedName>
    <definedName name="capital">#REF!</definedName>
    <definedName name="capital_gain">#REF!</definedName>
    <definedName name="Capitale">#REF!</definedName>
    <definedName name="Capitale_circolante">#REF!</definedName>
    <definedName name="Capitalization_rate">#REF!</definedName>
    <definedName name="Capitolo01">#REF!</definedName>
    <definedName name="Capitolo02">#REF!</definedName>
    <definedName name="Capitolo03">#REF!</definedName>
    <definedName name="Capitolo04">#REF!</definedName>
    <definedName name="Capitolo05">#REF!</definedName>
    <definedName name="Capitolo06">#REF!</definedName>
    <definedName name="Capitolo07">#REF!</definedName>
    <definedName name="Capitolo08">#REF!</definedName>
    <definedName name="Capitolo09">#REF!</definedName>
    <definedName name="Capitolo10">#REF!</definedName>
    <definedName name="Capitolo11">#REF!</definedName>
    <definedName name="Capitolo12">#REF!</definedName>
    <definedName name="Capitolo13">#REF!</definedName>
    <definedName name="Capitolo14">#REF!</definedName>
    <definedName name="Capitolo15">#REF!</definedName>
    <definedName name="Capitolo16">#REF!</definedName>
    <definedName name="Capitolo17">#REF!</definedName>
    <definedName name="Capitolo18">#REF!</definedName>
    <definedName name="Capitolo19">#REF!</definedName>
    <definedName name="Capitolo20">#REF!</definedName>
    <definedName name="cAPP">#REF!</definedName>
    <definedName name="CapRate">#REF!</definedName>
    <definedName name="CAPRESERVE">#REF!</definedName>
    <definedName name="CAR">#REF!</definedName>
    <definedName name="CARPENTERIA">#REF!</definedName>
    <definedName name="cartongesso_REI120_20cm">#REF!</definedName>
    <definedName name="cartongesso_REI120_doppia_lastra">#REF!</definedName>
    <definedName name="cartongesso_REI180_15cm">#REF!</definedName>
    <definedName name="cartongesso_REI180_20cm">#REF!</definedName>
    <definedName name="cartongesso_standard">#REF!</definedName>
    <definedName name="cartongesso_standard_isol">#REF!</definedName>
    <definedName name="cartongesso20_REI180">#REF!</definedName>
    <definedName name="CASE">#REF!</definedName>
    <definedName name="CASH">#REF!</definedName>
    <definedName name="cash_flow">#REF!</definedName>
    <definedName name="cash_flow1">#REF!</definedName>
    <definedName name="cash_flow2">#REF!</definedName>
    <definedName name="Cashflow">#REF!</definedName>
    <definedName name="Cashflow_PrintArea">#REF!</definedName>
    <definedName name="CASHFLOWSPRINT">#REF!</definedName>
    <definedName name="Caso">#REF!</definedName>
    <definedName name="casseri">#REF!</definedName>
    <definedName name="casseri_contromuro">#REF!</definedName>
    <definedName name="casseri_cunicoli">#REF!</definedName>
    <definedName name="casseri_elevazioni">#REF!</definedName>
    <definedName name="casseri_fondazione">#REF!</definedName>
    <definedName name="casseri_fondazioni">#REF!</definedName>
    <definedName name="casseri_muro">#REF!</definedName>
    <definedName name="casseri_strutt">#REF!</definedName>
    <definedName name="casseri_strutt_elev">#REF!</definedName>
    <definedName name="casseri_strutture">#REF!</definedName>
    <definedName name="casseri_tond">#REF!</definedName>
    <definedName name="casseri_tondi">#REF!</definedName>
    <definedName name="casseri_tondi_elev">#REF!</definedName>
    <definedName name="cassero_drop">#REF!</definedName>
    <definedName name="cassero_fondazione">#REF!</definedName>
    <definedName name="cassero_muratura">#REF!</definedName>
    <definedName name="cassero_muratura_ramp">#REF!</definedName>
    <definedName name="cassero_pilastri">#REF!</definedName>
    <definedName name="cassero_pilastro_circ">#REF!</definedName>
    <definedName name="cassero_pilastro_rett">#REF!</definedName>
    <definedName name="cassero_setti">#REF!</definedName>
    <definedName name="cassero_solaio">#REF!</definedName>
    <definedName name="cassero_trave">#REF!</definedName>
    <definedName name="cAssetPrice">#REF!</definedName>
    <definedName name="cavi">#REF!</definedName>
    <definedName name="CB">#REF!</definedName>
    <definedName name="cBidOffset">#REF!</definedName>
    <definedName name="CC">#REF!</definedName>
    <definedName name="ccc">#REF!</definedName>
    <definedName name="CCCurveTable">#REF!</definedName>
    <definedName name="cClosingCosts">#REF!</definedName>
    <definedName name="cCostRemaining">#REF!</definedName>
    <definedName name="cCostSold">#REF!</definedName>
    <definedName name="CDCTTC">#REF!</definedName>
    <definedName name="cDueDiligenceFee">#REF!</definedName>
    <definedName name="CE_A">#REF!</definedName>
    <definedName name="CE_A_01">#REF!</definedName>
    <definedName name="CE_A_01_P1">#REF!</definedName>
    <definedName name="CE_A_02">#REF!</definedName>
    <definedName name="CE_A_02_P1">#REF!</definedName>
    <definedName name="CE_A_05">#REF!</definedName>
    <definedName name="CE_A_05_d">#REF!</definedName>
    <definedName name="CE_A_05_d_0CE_A05D_P1">#REF!</definedName>
    <definedName name="CE_A_05_d_700_15_P1">#REF!</definedName>
    <definedName name="CE_A_05_d_700_17_P1">#REF!</definedName>
    <definedName name="CE_A_Tot">#REF!</definedName>
    <definedName name="CE_A_Tot_P1">#REF!</definedName>
    <definedName name="CE_B">#REF!</definedName>
    <definedName name="CE_B_07">#REF!</definedName>
    <definedName name="CE_B_07_P1">#REF!</definedName>
    <definedName name="CE_B_09">#REF!</definedName>
    <definedName name="CE_B_09_a">#REF!</definedName>
    <definedName name="CE_B_09_a_P1">#REF!</definedName>
    <definedName name="CE_B_09_b">#REF!</definedName>
    <definedName name="CE_B_09_b_P1">#REF!</definedName>
    <definedName name="CE_B_09_c">#REF!</definedName>
    <definedName name="CE_B_09_c_P1">#REF!</definedName>
    <definedName name="CE_B_09_P1">#REF!</definedName>
    <definedName name="CE_B_10">#REF!</definedName>
    <definedName name="CE_B_10_a">#REF!</definedName>
    <definedName name="CE_B_10_a_P1">#REF!</definedName>
    <definedName name="CE_B_10_P1">#REF!</definedName>
    <definedName name="CE_B_14">#REF!</definedName>
    <definedName name="CE_B_14_a">#REF!</definedName>
    <definedName name="CE_B_14_a_P1">#REF!</definedName>
    <definedName name="CE_B_14_d">#REF!</definedName>
    <definedName name="CE_B_14_d_P1">#REF!</definedName>
    <definedName name="CE_B_14_P1">#REF!</definedName>
    <definedName name="CE_B_Tot">#REF!</definedName>
    <definedName name="CE_B_Tot_P1">#REF!</definedName>
    <definedName name="CE_C">#REF!</definedName>
    <definedName name="CE_C_16">#REF!</definedName>
    <definedName name="CE_C_16_d">#REF!</definedName>
    <definedName name="CE_C_16_d_04">#REF!</definedName>
    <definedName name="CE_C_16_d_04_P1">#REF!</definedName>
    <definedName name="CE_C_16_d_05">#REF!</definedName>
    <definedName name="CE_C_16_d_05_P1">#REF!</definedName>
    <definedName name="CE_C_16_P1">#REF!</definedName>
    <definedName name="CE_C_17">#REF!</definedName>
    <definedName name="CE_C_17_d">#REF!</definedName>
    <definedName name="CE_C_17_d_P1">#REF!</definedName>
    <definedName name="CE_C_17_f_810_12_P1">#REF!</definedName>
    <definedName name="CE_C_17_f_810_16_P1">#REF!</definedName>
    <definedName name="CE_C_17_f_810_19_P1">#REF!</definedName>
    <definedName name="CE_C_17_P1">#REF!</definedName>
    <definedName name="CE_C_Tot">#REF!</definedName>
    <definedName name="CE_C_Tot_P1">#REF!</definedName>
    <definedName name="CE_D">#REF!</definedName>
    <definedName name="CE_D_Tot">#REF!</definedName>
    <definedName name="CE_D_Tot_P1">#REF!</definedName>
    <definedName name="CE_E">#REF!</definedName>
    <definedName name="CE_E_22">#REF!</definedName>
    <definedName name="CE_E_22_a">#REF!</definedName>
    <definedName name="CE_E_22_a_P1">#REF!</definedName>
    <definedName name="CE_E_22_b">#REF!</definedName>
    <definedName name="CE_E_22_b_P1">#REF!</definedName>
    <definedName name="CE_E_22_P1">#REF!</definedName>
    <definedName name="CE_E_26">#REF!</definedName>
    <definedName name="CE_E_26_P1">#REF!</definedName>
    <definedName name="CE_E_Tot">#REF!</definedName>
    <definedName name="CE_E_Tot_P1">#REF!</definedName>
    <definedName name="CE_X_Par1">#REF!</definedName>
    <definedName name="CE_X_Par1_P1">#REF!</definedName>
    <definedName name="CE_X_Par5">#REF!</definedName>
    <definedName name="CE_X_Par5_P1">#REF!</definedName>
    <definedName name="celerplan">#REF!</definedName>
    <definedName name="celerplan_tralicci">#REF!</definedName>
    <definedName name="celerplan_traliccio">#REF!</definedName>
    <definedName name="celerplan_traliccio24">#REF!</definedName>
    <definedName name="celerplan_traliccio26">#REF!</definedName>
    <definedName name="celerplanN2">#REF!</definedName>
    <definedName name="celerplanN2_35">#REF!</definedName>
    <definedName name="celerplanN2_55">#REF!</definedName>
    <definedName name="celerplantraliccio24">#REF!</definedName>
    <definedName name="celersap">#REF!</definedName>
    <definedName name="celersap_interrati">#REF!</definedName>
    <definedName name="Cell1">#REF!</definedName>
    <definedName name="Cell2">#REF!</definedName>
    <definedName name="cellula_vetro">#REF!</definedName>
    <definedName name="Cemento_tipo_325">#REF!</definedName>
    <definedName name="Cemento_tipo_425">#REF!</definedName>
    <definedName name="centridicostoù">#REF!</definedName>
    <definedName name="cEquityIRR">#REF!</definedName>
    <definedName name="CER">#REF!</definedName>
    <definedName name="cEstimatedValue">#REF!</definedName>
    <definedName name="cf_TEMP">#REF!</definedName>
    <definedName name="CF_YEAR1">#REF!</definedName>
    <definedName name="CF_YEAR2">#REF!</definedName>
    <definedName name="CF_YEAR3">#REF!</definedName>
    <definedName name="CF_YEAR4">#REF!</definedName>
    <definedName name="CF_YEAR5">#REF!</definedName>
    <definedName name="CF_YEAR6">#REF!</definedName>
    <definedName name="CF_YEAR7">#REF!</definedName>
    <definedName name="CFannuoAI">#REF!</definedName>
    <definedName name="CFannuoPI">#REF!</definedName>
    <definedName name="CFID">#REF!</definedName>
    <definedName name="cFirstAnnualServiceCharge">#REF!</definedName>
    <definedName name="cFirstMonthsRent">#REF!</definedName>
    <definedName name="CFStart">#REF!</definedName>
    <definedName name="CG">#REF!</definedName>
    <definedName name="cGAManager_Tot">#REF!</definedName>
    <definedName name="cGAOther_Tot">#REF!</definedName>
    <definedName name="changedbname2"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changedname"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Check">#REF!</definedName>
    <definedName name="Check_flussi">#REF!</definedName>
    <definedName name="Check_Santa_Maria">#REF!</definedName>
    <definedName name="checkliquidity">#REF!</definedName>
    <definedName name="Chiusini_in_lamiera_con_coperchio">#REF!</definedName>
    <definedName name="Chiusino_stradale_in_ghisa">#REF!</definedName>
    <definedName name="chiusura_REI">#REF!</definedName>
    <definedName name="Choices_Wrapper">#N/A</definedName>
    <definedName name="CIAO">{0.1;0;0.45;0;0;0;0;0;0.45}</definedName>
    <definedName name="CICCIO">#REF!</definedName>
    <definedName name="CIQWBGuid" hidden="1">"19022016_Lido Venice _ Business Plan_Shared with Coima &amp; Leonardo_v58.xlsx"</definedName>
    <definedName name="City">#REF!</definedName>
    <definedName name="CJ">#REF!</definedName>
    <definedName name="CLASSI">#REF!</definedName>
    <definedName name="cLastPeriod">#REF!</definedName>
    <definedName name="ClearPancake">#REF!</definedName>
    <definedName name="ClearRange">#REF!</definedName>
    <definedName name="cLegalFee">#REF!</definedName>
    <definedName name="CLIQ">#REF!</definedName>
    <definedName name="Cloe">#REF!</definedName>
    <definedName name="closing_costs">#REF!</definedName>
    <definedName name="closing_date">#REF!</definedName>
    <definedName name="cls_30">#REF!</definedName>
    <definedName name="cls_35">#REF!</definedName>
    <definedName name="cls_40">#REF!</definedName>
    <definedName name="cls_45">#REF!</definedName>
    <definedName name="cls_45_LR">#REF!</definedName>
    <definedName name="cls_50">#REF!</definedName>
    <definedName name="cls_55">#REF!</definedName>
    <definedName name="cls_55_LR">#REF!</definedName>
    <definedName name="cls_75">#REF!</definedName>
    <definedName name="cls_75_LR">#REF!</definedName>
    <definedName name="cls_completamento">#REF!</definedName>
    <definedName name="cls_contromuro">#REF!</definedName>
    <definedName name="cls_cunicoli">#REF!</definedName>
    <definedName name="cls_elevazioni">#REF!</definedName>
    <definedName name="cls_facciavista">#REF!</definedName>
    <definedName name="cls_fondazioni">#REF!</definedName>
    <definedName name="cls_int_rev01">#REF!</definedName>
    <definedName name="cls_platee">#REF!</definedName>
    <definedName name="cls_plinti">#REF!</definedName>
    <definedName name="cls_r">#REF!</definedName>
    <definedName name="cls_rck35">#REF!</definedName>
    <definedName name="cls_rck40">#REF!</definedName>
    <definedName name="cls_rck45">#REF!</definedName>
    <definedName name="cls_rev01">#REF!</definedName>
    <definedName name="cls_setti">#REF!</definedName>
    <definedName name="cls_setti_et">#REF!</definedName>
    <definedName name="cls_setti_nuclei">#REF!</definedName>
    <definedName name="cls_setti_nuclei_Rck40">#REF!</definedName>
    <definedName name="cls_solai_nuclei_Rck40">#REF!</definedName>
    <definedName name="cls_solaio">#REF!</definedName>
    <definedName name="cMarketRent_Tot">#REF!</definedName>
    <definedName name="cMortgageAdjustment">#REF!</definedName>
    <definedName name="cMortgageAmortisation">#REF!</definedName>
    <definedName name="cMortgageDrawdown">#REF!</definedName>
    <definedName name="cMortgageFees">#REF!</definedName>
    <definedName name="cMortgageInterest">#REF!</definedName>
    <definedName name="cMortgageRepayment">#REF!</definedName>
    <definedName name="cnn">"Listino'!$Q$8:$Q$110"</definedName>
    <definedName name="Code">#REF!</definedName>
    <definedName name="CodeRange">#REF!</definedName>
    <definedName name="Codice">#REF!</definedName>
    <definedName name="Codice_asset">#REF!</definedName>
    <definedName name="codice_assetlist">#REF!</definedName>
    <definedName name="codice_assetlist_compattata">#REF!</definedName>
    <definedName name="codice_begin">#REF!</definedName>
    <definedName name="Codice_database">#REF!</definedName>
    <definedName name="Codice_scheda_contratti">#REF!</definedName>
    <definedName name="Codice1wbs">#REF!</definedName>
    <definedName name="codice2wbs">#REF!</definedName>
    <definedName name="CodicePiano">#REF!</definedName>
    <definedName name="coef">#REF!</definedName>
    <definedName name="coeff">#REF!</definedName>
    <definedName name="CombinePancake">#REF!</definedName>
    <definedName name="comer_observaciones_adicionales">#REF!</definedName>
    <definedName name="COMMENTS_1">#REF!</definedName>
    <definedName name="COMMENTS_2">#REF!</definedName>
    <definedName name="Commerciale">#REF!</definedName>
    <definedName name="CommERV">#REF!</definedName>
    <definedName name="Commtiment">#REF!</definedName>
    <definedName name="CommValue">#REF!</definedName>
    <definedName name="COMP">#REF!</definedName>
    <definedName name="COMP_ADDRESS">#REF!</definedName>
    <definedName name="COMP_AREA">#REF!</definedName>
    <definedName name="COMP_CITY">#REF!</definedName>
    <definedName name="COMP_COMMENT">#REF!</definedName>
    <definedName name="COMP_DATE">#REF!</definedName>
    <definedName name="COMP_RATE">#REF!</definedName>
    <definedName name="COMP_TAX">#REF!</definedName>
    <definedName name="COMP_TRANSACT">#REF!</definedName>
    <definedName name="COMP_TYPE">#REF!</definedName>
    <definedName name="comp1">#REF!</definedName>
    <definedName name="Company">#REF!</definedName>
    <definedName name="COMPS">#REF!</definedName>
    <definedName name="comps2">#REF!</definedName>
    <definedName name="Comune">#REF!</definedName>
    <definedName name="Concentr_colonna">#REF!</definedName>
    <definedName name="Concentr_foglio">#REF!</definedName>
    <definedName name="Concentr_nome">#REF!</definedName>
    <definedName name="concentr_var">#REF!</definedName>
    <definedName name="CONDITION">#REF!</definedName>
    <definedName name="CONDO_ACTRENT">#REF!</definedName>
    <definedName name="CONDO_AREA">#REF!</definedName>
    <definedName name="condo_fecha_escrit">#REF!</definedName>
    <definedName name="CONDO_MKTRENT">#REF!</definedName>
    <definedName name="CONDO_OCC">#REF!</definedName>
    <definedName name="CONDO_RESVAL">#REF!</definedName>
    <definedName name="CONDO_UNITS">#REF!</definedName>
    <definedName name="CONDO_VALUER">#REF!</definedName>
    <definedName name="Conduttori">#REF!</definedName>
    <definedName name="CONFORMITY">#REF!</definedName>
    <definedName name="Congruità">#REF!</definedName>
    <definedName name="CONS">#REF!</definedName>
    <definedName name="Conso_CF_p">#REF!</definedName>
    <definedName name="CONSTRUCT_TYPE">#REF!</definedName>
    <definedName name="CONSTRUCTD">#REF!</definedName>
    <definedName name="CONSTRUCTD2">#REF!</definedName>
    <definedName name="CONSTRUCTM">#REF!</definedName>
    <definedName name="Contact">!#REF!</definedName>
    <definedName name="Conto_Econ.In_dollari">#REF!</definedName>
    <definedName name="CONTO_ECONOMICO">#REF!</definedName>
    <definedName name="ContractDb">#REF!</definedName>
    <definedName name="contro_cartongesso_standard">#REF!</definedName>
    <definedName name="controp_ctg_isolam">#REF!</definedName>
    <definedName name="controparete">#REF!</definedName>
    <definedName name="controparete_alluminio">#REF!</definedName>
    <definedName name="controparete_cartongesso">#REF!</definedName>
    <definedName name="controparete_ctg_isol">#REF!</definedName>
    <definedName name="controparete_ctg_standard">#REF!</definedName>
    <definedName name="controplacc_pilastro">#REF!</definedName>
    <definedName name="controplaccaggio_ctgs">#REF!</definedName>
    <definedName name="controplaccaggio_ctgs_curvo">#REF!</definedName>
    <definedName name="controplaccaggio_diaframma">#REF!</definedName>
    <definedName name="controsoff_idrofugo">#REF!</definedName>
    <definedName name="controsoff_minerale">#REF!</definedName>
    <definedName name="controsoffitt0_alluminio">#REF!</definedName>
    <definedName name="controsoffitto_60x60_Armstrong_axal_orcal">#REF!</definedName>
    <definedName name="controsoffitto_60x60_Armstrong_Prelude24">#REF!</definedName>
    <definedName name="controsoffitto_60x60_Armstrong_Silhouette">#REF!</definedName>
    <definedName name="controsoffitto_60x60_metallico">#REF!</definedName>
    <definedName name="controsoffitto_60x60_metallico_microforato">#REF!</definedName>
    <definedName name="controsoffitto_alluminio">#REF!</definedName>
    <definedName name="controsoffitto_armstrong_orcal">#REF!</definedName>
    <definedName name="controsoffitto_cantine">#REF!</definedName>
    <definedName name="controsoffitto_cantine_CF1">#REF!</definedName>
    <definedName name="controsoffitto_cantine_CF2">#REF!</definedName>
    <definedName name="controsoffitto_coiben">#REF!</definedName>
    <definedName name="controsoffitto_ctgs">#REF!</definedName>
    <definedName name="controsoffitto_fibra_minerale">#REF!</definedName>
    <definedName name="controsoffitto_inox">#REF!</definedName>
    <definedName name="controsoffitto_metallico">#REF!</definedName>
    <definedName name="controsofitto_edconvenzionata">#REF!</definedName>
    <definedName name="CONV">#REF!</definedName>
    <definedName name="ConvTable">#REF!</definedName>
    <definedName name="COOP?">#REF!</definedName>
    <definedName name="COOP_DESCR">#REF!</definedName>
    <definedName name="copertine_muretti">#REF!</definedName>
    <definedName name="COPERTURA">#REF!</definedName>
    <definedName name="Copiapayout">#REF!</definedName>
    <definedName name="CopiaRDati1">#REF!</definedName>
    <definedName name="CopiaRDati2">#REF!</definedName>
    <definedName name="CopiaRDati3">#REF!</definedName>
    <definedName name="CopiaRDCF">#REF!</definedName>
    <definedName name="CopiaRGrafico">#REF!</definedName>
    <definedName name="Copiarichiami">#REF!</definedName>
    <definedName name="copy_transpose">#REF!</definedName>
    <definedName name="CopyLine">#REF!</definedName>
    <definedName name="CORDON.PAV.EST">#REF!</definedName>
    <definedName name="cornice_inox">#REF!</definedName>
    <definedName name="corrimano">#REF!</definedName>
    <definedName name="corrimano_tubolare_acciaio_zn">#REF!</definedName>
    <definedName name="cost_basis">#REF!</definedName>
    <definedName name="cost_of_equity">#REF!</definedName>
    <definedName name="COST_OF_SALES">#REF!</definedName>
    <definedName name="CostDB">#REF!</definedName>
    <definedName name="costi">#REF!</definedName>
    <definedName name="costo_materiali_1">#REF!</definedName>
    <definedName name="COSTSPRINT">#REF!</definedName>
    <definedName name="cotrosoff_ctg">#REF!</definedName>
    <definedName name="countrows">#REF!</definedName>
    <definedName name="Country">#REF!</definedName>
    <definedName name="coupon">#REF!</definedName>
    <definedName name="Cover" hidden="1">{#N/A,#N/A,FALSE,"Aging Summary";#N/A,#N/A,FALSE,"Ratio Analysis";#N/A,#N/A,FALSE,"Test 120 Day Accts";#N/A,#N/A,FALSE,"Tickmarks"}</definedName>
    <definedName name="cPassingRent_Tot">#REF!</definedName>
    <definedName name="CPercepito">#REF!</definedName>
    <definedName name="cPeriodFromBid">#REF!</definedName>
    <definedName name="CPI">#REF!</definedName>
    <definedName name="CPI_Cumulative">#REF!</definedName>
    <definedName name="CritBegin">#REF!</definedName>
    <definedName name="_xlnm.Criteria">#REF!</definedName>
    <definedName name="CRN">#REF!</definedName>
    <definedName name="CSA">#REF!</definedName>
    <definedName name="CSB">#REF!</definedName>
    <definedName name="cTaxLosses">#REF!</definedName>
    <definedName name="ctg_esterno">#REF!</definedName>
    <definedName name="cTotalCapRate">#REF!</definedName>
    <definedName name="cTotalNetSQM">#REF!</definedName>
    <definedName name="cTotalServiceCharge">#REF!</definedName>
    <definedName name="CTS">#REF!</definedName>
    <definedName name="cUnleveragedNPV">#REF!</definedName>
    <definedName name="cur">#REF!</definedName>
    <definedName name="CurMo">#REF!</definedName>
    <definedName name="CurrencyType">#REF!</definedName>
    <definedName name="CURRENT">#REF!</definedName>
    <definedName name="Current_ERV_GPE">#REF!</definedName>
    <definedName name="CURRENT_STATUS">#REF!</definedName>
    <definedName name="CurrentDate">#REF!</definedName>
    <definedName name="CV" hidden="1">#REF!</definedName>
    <definedName name="CVAT">#REF!</definedName>
    <definedName name="cvbcvbcbc">#REF!</definedName>
    <definedName name="cvbxb">#REF!</definedName>
    <definedName name="Cwvu.Décomposition." hidden="1">#REF!,#REF!,#REF!</definedName>
    <definedName name="Cwvu.Estimation." hidden="1">#REF!,#REF!,#REF!</definedName>
    <definedName name="D">{#N/A,#N/A,FALSE,"NWC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D_J">#REF!</definedName>
    <definedName name="D_Liq">#REF!</definedName>
    <definedName name="D_SB">#REF!</definedName>
    <definedName name="D_VAT">#REF!</definedName>
    <definedName name="da_linea">#REF!</definedName>
    <definedName name="dAssetSuccessFee">#REF!</definedName>
    <definedName name="dAssetSuccessFeeThreshold">#REF!</definedName>
    <definedName name="Data">#REF!</definedName>
    <definedName name="data_base_marche">#REF!</definedName>
    <definedName name="data_scadenza_assetlist">#REF!</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41">#REF!</definedName>
    <definedName name="DATA43">#REF!</definedName>
    <definedName name="_xlnm.Database">#REF!</definedName>
    <definedName name="DATABASE2">#REF!</definedName>
    <definedName name="Datatable">#REF!</definedName>
    <definedName name="DATATABLE_1">#REF!</definedName>
    <definedName name="DataTable_1X">#REF!</definedName>
    <definedName name="DATATABLE_2">#REF!</definedName>
    <definedName name="DataTable_2X">#REF!</definedName>
    <definedName name="DATATABLE_3">#REF!</definedName>
    <definedName name="DataTable_3X">#REF!</definedName>
    <definedName name="DATATABLE_4">#REF!</definedName>
    <definedName name="DataTable_4X">#REF!</definedName>
    <definedName name="DATATABLE_5">#REF!</definedName>
    <definedName name="DataTable_5X">#REF!</definedName>
    <definedName name="DATATABLE_6">#REF!</definedName>
    <definedName name="DataTable_6X">#REF!</definedName>
    <definedName name="DATATABLE2">#REF!</definedName>
    <definedName name="DataV">#REF!</definedName>
    <definedName name="date">#REF!</definedName>
    <definedName name="DATE_BUILT">#REF!</definedName>
    <definedName name="DATE_RENOV">#REF!</definedName>
    <definedName name="DateHeader">#REF!</definedName>
    <definedName name="DateRanges_byYear">#REF!</definedName>
    <definedName name="dates">#REF!</definedName>
    <definedName name="dati">#REF!</definedName>
    <definedName name="dati_per_assetlist_begin">#REF!</definedName>
    <definedName name="dati1">#REF!</definedName>
    <definedName name="datiaffitti">#REF!</definedName>
    <definedName name="DatiDaOctopus">#REF!</definedName>
    <definedName name="Days">#REF!</definedName>
    <definedName name="DB">#REF!</definedName>
    <definedName name="DB_Finale">#REF!</definedName>
    <definedName name="DB_LIST">#REF!</definedName>
    <definedName name="DB_PROJ">#REF!</definedName>
    <definedName name="db_recoveries">#REF!</definedName>
    <definedName name="db_tenant_delete_section">#REF!</definedName>
    <definedName name="dbase_multi">#REF!</definedName>
    <definedName name="dBridgeAmount">#REF!</definedName>
    <definedName name="dBridgeDrawdownDate">#REF!</definedName>
    <definedName name="dBridgeFees">#REF!</definedName>
    <definedName name="dBridgeInterestRate">#REF!</definedName>
    <definedName name="dBridgeRepaymentDate">#REF!</definedName>
    <definedName name="DD_ACCEL100">#REF!</definedName>
    <definedName name="DD_ACCEL125">#REF!</definedName>
    <definedName name="DD_ACCEL80">#REF!</definedName>
    <definedName name="DD_ACQ_">#REF!</definedName>
    <definedName name="DD_ClosingDate">#REF!</definedName>
    <definedName name="DD_FINEXP">#REF!</definedName>
    <definedName name="DD_ORIGFEE">#REF!</definedName>
    <definedName name="DD_PROJECTNAME">#REF!</definedName>
    <definedName name="ddd">#REF!</definedName>
    <definedName name="ddddddddddddddddd" hidden="1">{"'Cash Requirements 5F '!$A$1:$AC$48"}</definedName>
    <definedName name="dDispYearInc1">#REF!</definedName>
    <definedName name="dDispYearInc2">#REF!</definedName>
    <definedName name="DEAL_DEFQTR">#REF!</definedName>
    <definedName name="deal_ltv">#REF!</definedName>
    <definedName name="DEALFL1">#REF!</definedName>
    <definedName name="DEALFL2">#REF!</definedName>
    <definedName name="DEALFL3">#REF!</definedName>
    <definedName name="DealFlows">#REF!</definedName>
    <definedName name="DealLTV2">#REF!</definedName>
    <definedName name="DEBT">#REF!</definedName>
    <definedName name="Debt_1_1">#REF!</definedName>
    <definedName name="Debt_1_2">#REF!</definedName>
    <definedName name="Debt_1_3">#REF!</definedName>
    <definedName name="Debt_1_4">#REF!</definedName>
    <definedName name="Debt_1_5">#REF!</definedName>
    <definedName name="Debt_10_1">#REF!</definedName>
    <definedName name="Debt_10_2">#REF!</definedName>
    <definedName name="Debt_10_3">#REF!</definedName>
    <definedName name="Debt_10_4">#REF!</definedName>
    <definedName name="Debt_10_5">#REF!</definedName>
    <definedName name="Debt_11_1">#REF!</definedName>
    <definedName name="Debt_11_2">#REF!</definedName>
    <definedName name="Debt_11_3">#REF!</definedName>
    <definedName name="Debt_11_4">#REF!</definedName>
    <definedName name="Debt_11_5">#REF!</definedName>
    <definedName name="Debt_12_1">#REF!</definedName>
    <definedName name="Debt_12_2">#REF!</definedName>
    <definedName name="Debt_12_3">#REF!</definedName>
    <definedName name="Debt_12_4">#REF!</definedName>
    <definedName name="Debt_12_5">#REF!</definedName>
    <definedName name="Debt_13_1">#REF!</definedName>
    <definedName name="Debt_13_2">#REF!</definedName>
    <definedName name="Debt_13_3">#REF!</definedName>
    <definedName name="Debt_13_4">#REF!</definedName>
    <definedName name="Debt_13_5">#REF!</definedName>
    <definedName name="Debt_14_1">#REF!</definedName>
    <definedName name="Debt_14_2">#REF!</definedName>
    <definedName name="Debt_14_3">#REF!</definedName>
    <definedName name="Debt_14_4">#REF!</definedName>
    <definedName name="Debt_14_5">#REF!</definedName>
    <definedName name="Debt_15_1">#REF!</definedName>
    <definedName name="Debt_15_2">#REF!</definedName>
    <definedName name="Debt_15_3">#REF!</definedName>
    <definedName name="Debt_15_4">#REF!</definedName>
    <definedName name="Debt_15_5">#REF!</definedName>
    <definedName name="Debt_16_1">#REF!</definedName>
    <definedName name="Debt_16_2">#REF!</definedName>
    <definedName name="Debt_16_3">#REF!</definedName>
    <definedName name="Debt_16_4">#REF!</definedName>
    <definedName name="Debt_16_5">#REF!</definedName>
    <definedName name="Debt_17_1">#REF!</definedName>
    <definedName name="Debt_17_2">#REF!</definedName>
    <definedName name="Debt_17_3">#REF!</definedName>
    <definedName name="Debt_17_4">#REF!</definedName>
    <definedName name="Debt_17_5">#REF!</definedName>
    <definedName name="Debt_18_1">#REF!</definedName>
    <definedName name="Debt_18_2">#REF!</definedName>
    <definedName name="Debt_18_3">#REF!</definedName>
    <definedName name="Debt_18_4">#REF!</definedName>
    <definedName name="Debt_18_5">#REF!</definedName>
    <definedName name="Debt_19_1">#REF!</definedName>
    <definedName name="Debt_19_2">#REF!</definedName>
    <definedName name="Debt_19_3">#REF!</definedName>
    <definedName name="Debt_19_4">#REF!</definedName>
    <definedName name="Debt_19_5">#REF!</definedName>
    <definedName name="Debt_2_1">#REF!</definedName>
    <definedName name="Debt_2_2">#REF!</definedName>
    <definedName name="Debt_2_3">#REF!</definedName>
    <definedName name="Debt_2_4">#REF!</definedName>
    <definedName name="Debt_2_5">#REF!</definedName>
    <definedName name="Debt_3_1">#REF!</definedName>
    <definedName name="Debt_3_2">#REF!</definedName>
    <definedName name="Debt_3_3">#REF!</definedName>
    <definedName name="Debt_3_4">#REF!</definedName>
    <definedName name="Debt_3_5">#REF!</definedName>
    <definedName name="Debt_4_1">#REF!</definedName>
    <definedName name="Debt_4_2">#REF!</definedName>
    <definedName name="Debt_4_3">#REF!</definedName>
    <definedName name="Debt_4_4">#REF!</definedName>
    <definedName name="Debt_4_5">#REF!</definedName>
    <definedName name="Debt_5_1">#REF!</definedName>
    <definedName name="Debt_5_2">#REF!</definedName>
    <definedName name="Debt_5_3">#REF!</definedName>
    <definedName name="Debt_5_4">#REF!</definedName>
    <definedName name="Debt_5_5">#REF!</definedName>
    <definedName name="Debt_6_1">#REF!</definedName>
    <definedName name="Debt_6_2">#REF!</definedName>
    <definedName name="Debt_6_3">#REF!</definedName>
    <definedName name="Debt_6_4">#REF!</definedName>
    <definedName name="Debt_6_5">#REF!</definedName>
    <definedName name="Debt_7_1">#REF!</definedName>
    <definedName name="Debt_7_2">#REF!</definedName>
    <definedName name="Debt_7_3">#REF!</definedName>
    <definedName name="Debt_7_4">#REF!</definedName>
    <definedName name="Debt_7_5">#REF!</definedName>
    <definedName name="Debt_8_1">#REF!</definedName>
    <definedName name="Debt_8_2">#REF!</definedName>
    <definedName name="Debt_8_3">#REF!</definedName>
    <definedName name="Debt_8_4">#REF!</definedName>
    <definedName name="Debt_8_5">#REF!</definedName>
    <definedName name="Debt_9_1">#REF!</definedName>
    <definedName name="Debt_9_2">#REF!</definedName>
    <definedName name="Debt_9_3">#REF!</definedName>
    <definedName name="Debt_9_4">#REF!</definedName>
    <definedName name="Debt_9_5">#REF!</definedName>
    <definedName name="debt_based_on_bv">#REF!</definedName>
    <definedName name="debt_cc">#REF!</definedName>
    <definedName name="debt_goal">#REF!</definedName>
    <definedName name="DebtEquitySwitch">#REF!</definedName>
    <definedName name="DebtHide">#REF!</definedName>
    <definedName name="DebtShareOff">#REF!</definedName>
    <definedName name="DebtShareReHo">#REF!</definedName>
    <definedName name="decrasing">#REF!</definedName>
    <definedName name="default">#REF!</definedName>
    <definedName name="DEFMAIN_COMMENT">#REF!</definedName>
    <definedName name="DEFMAIN_QTR0">#REF!</definedName>
    <definedName name="DEFMAIN_QTR1">#REF!</definedName>
    <definedName name="DEFMAIN_QTR10">#REF!</definedName>
    <definedName name="DEFMAIN_QTR11">#REF!</definedName>
    <definedName name="DEFMAIN_QTR12">#REF!</definedName>
    <definedName name="DEFMAIN_QTR13">#REF!</definedName>
    <definedName name="DEFMAIN_QTR14">#REF!</definedName>
    <definedName name="DEFMAIN_QTR15">#REF!</definedName>
    <definedName name="DEFMAIN_QTR16">#REF!</definedName>
    <definedName name="DEFMAIN_QTR17">#REF!</definedName>
    <definedName name="DEFMAIN_QTR18">#REF!</definedName>
    <definedName name="DEFMAIN_QTR19">#REF!</definedName>
    <definedName name="DEFMAIN_QTR2">#REF!</definedName>
    <definedName name="DEFMAIN_QTR20">#REF!</definedName>
    <definedName name="DEFMAIN_QTR21">#REF!</definedName>
    <definedName name="DEFMAIN_QTR22">#REF!</definedName>
    <definedName name="DEFMAIN_QTR23">#REF!</definedName>
    <definedName name="DEFMAIN_QTR24">#REF!</definedName>
    <definedName name="DEFMAIN_QTR25">#REF!</definedName>
    <definedName name="DEFMAIN_QTR26">#REF!</definedName>
    <definedName name="DEFMAIN_QTR27">#REF!</definedName>
    <definedName name="DEFMAIN_QTR28">#REF!</definedName>
    <definedName name="DEFMAIN_QTR3">#REF!</definedName>
    <definedName name="DEFMAIN_QTR4">#REF!</definedName>
    <definedName name="DEFMAIN_QTR5">#REF!</definedName>
    <definedName name="DEFMAIN_QTR6">#REF!</definedName>
    <definedName name="DEFMAIN_QTR7">#REF!</definedName>
    <definedName name="DEFMAIN_QTR8">#REF!</definedName>
    <definedName name="DEFMAIN_QTR9">#REF!</definedName>
    <definedName name="DefMaint">#REF!</definedName>
    <definedName name="DEI">#REF!</definedName>
    <definedName name="delay">#REF!</definedName>
    <definedName name="Delay_before_1st_Test">#REF!</definedName>
    <definedName name="demiseline">#REF!</definedName>
    <definedName name="DEMOD">#REF!</definedName>
    <definedName name="DEMOD2">#REF!</definedName>
    <definedName name="DEMOM">#REF!</definedName>
    <definedName name="DepoFee">#REF!</definedName>
    <definedName name="DepoFeeMin">#REF!</definedName>
    <definedName name="deprec">#REF!</definedName>
    <definedName name="dEquityIRR">#REF!</definedName>
    <definedName name="dEquityOB">#REF!</definedName>
    <definedName name="der">#REF!</definedName>
    <definedName name="Descripcion">#REF!</definedName>
    <definedName name="DESCRIZIONE">#REF!</definedName>
    <definedName name="descrizione1">#REF!</definedName>
    <definedName name="dest2_307">#REF!</definedName>
    <definedName name="dest307">#REF!</definedName>
    <definedName name="destinazione">#REF!</definedName>
    <definedName name="Destinazione_assetlist">#REF!</definedName>
    <definedName name="destinazione_assetlist_compattata">#REF!</definedName>
    <definedName name="Destinazione_begin">#REF!</definedName>
    <definedName name="Destinazione_da_compattare">#REF!</definedName>
    <definedName name="Destinazione_database">#REF!</definedName>
    <definedName name="Destinazioni">#REF!</definedName>
    <definedName name="detail">#REF!</definedName>
    <definedName name="dev"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EVBUD_AREA1">#REF!</definedName>
    <definedName name="DEVBUD_AREA2">#REF!</definedName>
    <definedName name="DEVBUD_AREA3">#REF!</definedName>
    <definedName name="DEVBUD_CMT1">#REF!</definedName>
    <definedName name="DEVBUD_CMT2">#REF!</definedName>
    <definedName name="DEVBUD_CMT3">#REF!</definedName>
    <definedName name="DEVBUD_COMMENT">#REF!</definedName>
    <definedName name="DEVBUD_COSTOFSA">#REF!</definedName>
    <definedName name="DEVBUD_HARD">#REF!</definedName>
    <definedName name="DEVBUD_MARGIN">#REF!</definedName>
    <definedName name="DEVBUD_PRINT">#REF!</definedName>
    <definedName name="DEVBUD_RATE">#REF!</definedName>
    <definedName name="DEVBUD_SALES1">#REF!</definedName>
    <definedName name="DEVBUD_SALES2">#REF!</definedName>
    <definedName name="DEVBUD_SALES3">#REF!</definedName>
    <definedName name="DEVBUD_SOFT">#REF!</definedName>
    <definedName name="DEVBUD_TAX1">#REF!</definedName>
    <definedName name="DEVBUD_TAX2">#REF!</definedName>
    <definedName name="DEVBUD_TAX3">#REF!</definedName>
    <definedName name="DEVBUD_TOTAREA">#REF!</definedName>
    <definedName name="DEVBUD_TYPE1">#REF!</definedName>
    <definedName name="DEVBUD_TYPE2">#REF!</definedName>
    <definedName name="DEVBUD_TYPE3">#REF!</definedName>
    <definedName name="DEVBUD_YEARS">#REF!</definedName>
    <definedName name="Developer_Profit">#REF!</definedName>
    <definedName name="DEVELOPMENT">#REF!</definedName>
    <definedName name="Developments_Adj">#REF!</definedName>
    <definedName name="dExitYieldInc1">#REF!</definedName>
    <definedName name="dExitYieldInc2">#REF!</definedName>
    <definedName name="dfgddg">#REF!</definedName>
    <definedName name="dfghy35yeh">#REF!</definedName>
    <definedName name="dfhdfhdfh">#REF!</definedName>
    <definedName name="dFXRates">#REF!</definedName>
    <definedName name="dFXRatesNames">#REF!</definedName>
    <definedName name="dFXRatesUnits">#REF!</definedName>
    <definedName name="dg">#N/A</definedName>
    <definedName name="dGAAdmin">#REF!</definedName>
    <definedName name="dGAAPPAlloc">#REF!</definedName>
    <definedName name="dGAAssetAlloc">#REF!</definedName>
    <definedName name="dGAManager">#REF!</definedName>
    <definedName name="dGAOther">#REF!</definedName>
    <definedName name="diaframma">#REF!</definedName>
    <definedName name="diaframma_c.a.">#REF!</definedName>
    <definedName name="diaframma_rev01">#REF!</definedName>
    <definedName name="diaframmi_Rck25">#REF!</definedName>
    <definedName name="dIntFreq">#REF!</definedName>
    <definedName name="DIRETTI">#REF!</definedName>
    <definedName name="DISC_RATE">#REF!</definedName>
    <definedName name="discarica">#REF!</definedName>
    <definedName name="Discount_1">#REF!</definedName>
    <definedName name="Discount_1_1">#REF!</definedName>
    <definedName name="Discount_1_10">#REF!</definedName>
    <definedName name="Discount_1_11">#REF!</definedName>
    <definedName name="Discount_1_12">#REF!</definedName>
    <definedName name="Discount_1_13">#REF!</definedName>
    <definedName name="Discount_1_14">#REF!</definedName>
    <definedName name="Discount_1_15">#REF!</definedName>
    <definedName name="Discount_1_2">#REF!</definedName>
    <definedName name="Discount_1_3">#REF!</definedName>
    <definedName name="Discount_1_4">#REF!</definedName>
    <definedName name="Discount_1_5">#REF!</definedName>
    <definedName name="Discount_1_6">#REF!</definedName>
    <definedName name="Discount_1_7">#REF!</definedName>
    <definedName name="Discount_1_8">#REF!</definedName>
    <definedName name="Discount_1_9">#REF!</definedName>
    <definedName name="Discount_2">#REF!</definedName>
    <definedName name="Discount_2_1">#REF!</definedName>
    <definedName name="Discount_2_10">#REF!</definedName>
    <definedName name="Discount_2_11">#REF!</definedName>
    <definedName name="Discount_2_12">#REF!</definedName>
    <definedName name="Discount_2_13">#REF!</definedName>
    <definedName name="Discount_2_14">#REF!</definedName>
    <definedName name="Discount_2_15">#REF!</definedName>
    <definedName name="Discount_2_2">#REF!</definedName>
    <definedName name="Discount_2_3">#REF!</definedName>
    <definedName name="Discount_2_4">#REF!</definedName>
    <definedName name="Discount_2_5">#REF!</definedName>
    <definedName name="Discount_2_6">#REF!</definedName>
    <definedName name="Discount_2_7">#REF!</definedName>
    <definedName name="Discount_2_8">#REF!</definedName>
    <definedName name="Discount_2_9">#REF!</definedName>
    <definedName name="Discount_rate">#REF!</definedName>
    <definedName name="discountrate">#REF!</definedName>
    <definedName name="DiscRate">#REF!</definedName>
    <definedName name="DISINVESTIMENTI">#REF!</definedName>
    <definedName name="Diskontierungszinssätze">#REF!</definedName>
    <definedName name="DisplaySelectedSheetsMacroButton">#REF!</definedName>
    <definedName name="DISPO">#REF!</definedName>
    <definedName name="disposition_fee">#REF!</definedName>
    <definedName name="Disposition_Period">#REF!</definedName>
    <definedName name="Dispositions_Adj">#REF!</definedName>
    <definedName name="DispoValue">#REF!</definedName>
    <definedName name="dissuasore_traffico">#REF!</definedName>
    <definedName name="DISTRIBUTIONROW">#REF!</definedName>
    <definedName name="distributore">#REF!</definedName>
    <definedName name="dklfh">#REF!</definedName>
    <definedName name="dLiraDollarFXRate">#REF!</definedName>
    <definedName name="dLiraEuroFXRate">#REF!</definedName>
    <definedName name="dLoanContribPC">#REF!</definedName>
    <definedName name="dMortgageAmortisationHoliday">#REF!</definedName>
    <definedName name="dMortgageAmortisationPerMonth">#REF!</definedName>
    <definedName name="dMortgageAmortisationProfile">#REF!</definedName>
    <definedName name="dMortgageDrawdownDate">#REF!</definedName>
    <definedName name="dMortgageDrawdownFactor">#REF!</definedName>
    <definedName name="dMortgageFees">#REF!</definedName>
    <definedName name="dMortgageInterestRate">#REF!</definedName>
    <definedName name="dMortgageMargin">#REF!</definedName>
    <definedName name="dMortgageRepayFactor">#REF!</definedName>
    <definedName name="dMortgageTerm">#REF!</definedName>
    <definedName name="DollarHeader">#REF!</definedName>
    <definedName name="dontknow"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doppia_rasatura">#REF!</definedName>
    <definedName name="dosso_traffico">#REF!</definedName>
    <definedName name="downpmtratio1">#REF!</definedName>
    <definedName name="downpmtratio2">#REF!</definedName>
    <definedName name="downpmtratio3">#REF!</definedName>
    <definedName name="DowntimeID">#REF!</definedName>
    <definedName name="DPO_REFI">#REF!</definedName>
    <definedName name="dPromEquityInvestedPartner">#REF!</definedName>
    <definedName name="dPromHurdleI">#REF!</definedName>
    <definedName name="dPromHurdleII">#REF!</definedName>
    <definedName name="dPromHurdleIIPartner">#REF!</definedName>
    <definedName name="dPromHurdleIPartner">#REF!</definedName>
    <definedName name="dPromResidualPartner">#REF!</definedName>
    <definedName name="drenaggio_fondazione">#REF!</definedName>
    <definedName name="dReservesContribPC">#REF!</definedName>
    <definedName name="dReservesOB">#REF!</definedName>
    <definedName name="dShareholdersLoanIntRate">#REF!</definedName>
    <definedName name="dShareholdersLoanOB">#REF!</definedName>
    <definedName name="dsjob">#REF!</definedName>
    <definedName name="dsn">"listino'!$M$2:$M$110"</definedName>
    <definedName name="DSR">#REF!</definedName>
    <definedName name="dst">"Listino'!$M$8:$M$110"</definedName>
    <definedName name="dt_bs_mr">#REF!</definedName>
    <definedName name="dTaxIRAP">#REF!</definedName>
    <definedName name="dTaxIRPEG">#REF!</definedName>
    <definedName name="dUnleveragedIRR">#REF!</definedName>
    <definedName name="Dur_anni">#REF!</definedName>
    <definedName name="durata">#REF!</definedName>
    <definedName name="Durata_anni">#REF!</definedName>
    <definedName name="Düs"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Düs1"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dVAT">#REF!</definedName>
    <definedName name="DVCode">#REF!</definedName>
    <definedName name="dWACC">#REF!</definedName>
    <definedName name="e" hidden="1">{#N/A,#N/A,TRUE,"Proposal";#N/A,#N/A,TRUE,"Assumptions";#N/A,#N/A,TRUE,"Net Income";#N/A,#N/A,TRUE,"Balsheet";#N/A,#N/A,TRUE,"Capex";#N/A,#N/A,TRUE,"Volumes";#N/A,#N/A,TRUE,"Revenues";#N/A,#N/A,TRUE,"Var.Costs";#N/A,#N/A,TRUE,"Personnel";#N/A,#N/A,TRUE,"Other costs";#N/A,#N/A,TRUE,"MKTG and G&amp;A"}</definedName>
    <definedName name="è">#N/A</definedName>
    <definedName name="E_new">#REF!</definedName>
    <definedName name="EAss">#REF!</definedName>
    <definedName name="EconCapRate">#REF!</definedName>
    <definedName name="ECONOMICO">#REF!</definedName>
    <definedName name="EDFCASHTTC">#REF!</definedName>
    <definedName name="EDFIMMTTC">#REF!</definedName>
    <definedName name="EDFTTC">#REF!</definedName>
    <definedName name="edificio_17a">#REF!</definedName>
    <definedName name="edificio_17ap">#REF!</definedName>
    <definedName name="eigene_Personalkosten">#REF!</definedName>
    <definedName name="Eigenkapitalanteil">#REF!</definedName>
    <definedName name="Eight">#REF!</definedName>
    <definedName name="Eighteen">#REF!</definedName>
    <definedName name="electrical">#REF!</definedName>
    <definedName name="Electricity"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elementari">#REF!</definedName>
    <definedName name="ELENCO">#REF!</definedName>
    <definedName name="ELETTRICO">#REF!</definedName>
    <definedName name="Eleven">#REF!</definedName>
    <definedName name="ElsleyNIA">#REF!</definedName>
    <definedName name="ElsleyRent">#REF!</definedName>
    <definedName name="Email">!#REF!</definedName>
    <definedName name="EmptyRates_CD">#REF!</definedName>
    <definedName name="EmptyRates_CIP">#REF!</definedName>
    <definedName name="EndFile">#REF!</definedName>
    <definedName name="EndPrintFile">#REF!</definedName>
    <definedName name="EndTen">#REF!</definedName>
    <definedName name="EnelRentsRange">#REF!</definedName>
    <definedName name="ENTI">#REF!</definedName>
    <definedName name="EQT">#REF!</definedName>
    <definedName name="equity">#REF!</definedName>
    <definedName name="equity_based_on_bv">#REF!</definedName>
    <definedName name="Equity_manual">#REF!</definedName>
    <definedName name="Equity_Percent">#REF!</definedName>
    <definedName name="Equity_share___pre_Senior_B">#REF!</definedName>
    <definedName name="ER"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error">#REF!</definedName>
    <definedName name="erterter">#REF!</definedName>
    <definedName name="erttwwtrtw">#REF!</definedName>
    <definedName name="ERV_Haircut">#REF!</definedName>
    <definedName name="ERV30_11_05">#REF!</definedName>
    <definedName name="eryeryery">#REF!</definedName>
    <definedName name="escavatore_cingolato">#REF!</definedName>
    <definedName name="Essenze_arbusti">#REF!</definedName>
    <definedName name="_xlnm.Extract">#REF!</definedName>
    <definedName name="ETAX_COMMENT">#REF!</definedName>
    <definedName name="ETAX_QTR0">#REF!</definedName>
    <definedName name="ETAX_QTR1">#REF!</definedName>
    <definedName name="ETAX_QTR10">#REF!</definedName>
    <definedName name="ETAX_QTR11">#REF!</definedName>
    <definedName name="ETAX_QTR12">#REF!</definedName>
    <definedName name="ETAX_QTR13">#REF!</definedName>
    <definedName name="ETAX_QTR14">#REF!</definedName>
    <definedName name="ETAX_QTR15">#REF!</definedName>
    <definedName name="ETAX_QTR16">#REF!</definedName>
    <definedName name="ETAX_QTR17">#REF!</definedName>
    <definedName name="ETAX_QTR18">#REF!</definedName>
    <definedName name="ETAX_QTR19">#REF!</definedName>
    <definedName name="ETAX_QTR2">#REF!</definedName>
    <definedName name="ETAX_QTR20">#REF!</definedName>
    <definedName name="ETAX_QTR21">#REF!</definedName>
    <definedName name="ETAX_QTR22">#REF!</definedName>
    <definedName name="ETAX_QTR23">#REF!</definedName>
    <definedName name="ETAX_QTR24">#REF!</definedName>
    <definedName name="ETAX_QTR25">#REF!</definedName>
    <definedName name="ETAX_QTR26">#REF!</definedName>
    <definedName name="ETAX_QTR27">#REF!</definedName>
    <definedName name="ETAX_QTR28">#REF!</definedName>
    <definedName name="ETAX_QTR29">#REF!</definedName>
    <definedName name="ETAX_QTR3">#REF!</definedName>
    <definedName name="ETAX_QTR4">#REF!</definedName>
    <definedName name="ETAX_QTR5">#REF!</definedName>
    <definedName name="ETAX_QTR6">#REF!</definedName>
    <definedName name="ETAX_QTR7">#REF!</definedName>
    <definedName name="ETAX_QTR8">#REF!</definedName>
    <definedName name="ETAX_QTR9">#REF!</definedName>
    <definedName name="eu">#REF!</definedName>
    <definedName name="euribor">#REF!</definedName>
    <definedName name="EURO">#REF!</definedName>
    <definedName name="eurolibor">#REF!</definedName>
    <definedName name="EV__LASTREFTIME__" hidden="1">38748.5446527778</definedName>
    <definedName name="ew">#N/A</definedName>
    <definedName name="ewq">#REF!</definedName>
    <definedName name="exc">#REF!</definedName>
    <definedName name="Excel_BuiltIn__FilterDatabase">#REF!</definedName>
    <definedName name="Excel_BuiltIn__FilterDatabase_1">#REF!</definedName>
    <definedName name="Excel_BuiltIn__FilterDatabase_2">#REF!</definedName>
    <definedName name="Excel_BuiltIn__FilterDatabase_3">#REF!</definedName>
    <definedName name="Excel_BuiltIn__FilterDatabase_3_1">#REF!</definedName>
    <definedName name="Excel_BuiltIn__FilterDatabase_4">#REF!</definedName>
    <definedName name="Excel_BuiltIn__FilterDatabase_5">#REF!</definedName>
    <definedName name="Excel_BuiltIn_Print_Area_1">#REF!,#REF!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0">#REF!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2_1_1_1_1">#REF!</definedName>
    <definedName name="Excel_BuiltIn_Print_Area_3">#REF!</definedName>
    <definedName name="Excel_BuiltIn_Print_Area_4">#REF!</definedName>
    <definedName name="Excel_BuiltIn_Print_Area_5">#REF!</definedName>
    <definedName name="Excel_BuiltIn_Print_Area_6">#REF!</definedName>
    <definedName name="Excel_BuiltIn_Print_Area_7">#REF!</definedName>
    <definedName name="Excel_BuiltIn_Print_Area_8">#REF!</definedName>
    <definedName name="Excel_BuiltIn_Print_Area_9">#REF!</definedName>
    <definedName name="Excel_BuiltIn_Print_Titles_1_1">#REF!</definedName>
    <definedName name="Excel_BuiltIn_Print_Titles_1_1_1">#REF!</definedName>
    <definedName name="Excel_BuiltIn_Print_Titles_5">#REF!</definedName>
    <definedName name="Excel_BuiltIn_Recorder">#REF!</definedName>
    <definedName name="excess_proceeds">#REF!</definedName>
    <definedName name="exchange">#REF!</definedName>
    <definedName name="Exit_Cap_Rate">#REF!</definedName>
    <definedName name="EXIT_YIELD">#REF!</definedName>
    <definedName name="ExitMktCapRate">#REF!</definedName>
    <definedName name="ExitYear">#REF!</definedName>
    <definedName name="expcomp">"Option Button 21"</definedName>
    <definedName name="Expenditure_Description">#REF!</definedName>
    <definedName name="Expenses">#REF!</definedName>
    <definedName name="expinet">"Option Button 20"</definedName>
    <definedName name="expirationDate">#REF!</definedName>
    <definedName name="expire">#REF!</definedName>
    <definedName name="ExpiryTypeDB">#REF!</definedName>
    <definedName name="ExProceeds2">#REF!</definedName>
    <definedName name="external_works">#REF!</definedName>
    <definedName name="extra_controsoffitto_ctgs">#REF!</definedName>
    <definedName name="Extradiametro">#REF!</definedName>
    <definedName name="EXX">#REF!</definedName>
    <definedName name="FA_SCHEDULE" hidden="1">{"BS - Rs'000",#N/A,FALSE,"Balance  ";"BS - Schedule Rs'000",#N/A,FALSE,"Balance  ";"BS - Trial locationwise",#N/A,FALSE,"Balance  ";"P&amp;L - Rs'000",#N/A,FALSE,"Profit and Loss";"P&amp;L - Schedule Rs '000",#N/A,FALSE,"Profit and Loss";"P&amp;L - Trial Locationwise",#N/A,FALSE,"Profit and Loss";"Fixed Assets Schedule",#N/A,FALSE,"sch";"Cash Flow",#N/A,FALSE,"Cash Flow"}</definedName>
    <definedName name="facade">#REF!</definedName>
    <definedName name="facciata_alluminio">#REF!</definedName>
    <definedName name="facciate">#REF!</definedName>
    <definedName name="Facility_Spesato">#REF!</definedName>
    <definedName name="FacilityEUR">#REF!</definedName>
    <definedName name="FacilityPercentage">#REF!</definedName>
    <definedName name="FASE">#REF!</definedName>
    <definedName name="FBT">#REF!</definedName>
    <definedName name="fdc">#REF!</definedName>
    <definedName name="fdsgsfgsgfgsdg">#REF!</definedName>
    <definedName name="fee_percent">#REF!</definedName>
    <definedName name="Fee_Step0">#REF!</definedName>
    <definedName name="Fee_Step1">#REF!</definedName>
    <definedName name="Fee_Step2">#REF!</definedName>
    <definedName name="Fee_Step3">#REF!</definedName>
    <definedName name="Fees">#REF!</definedName>
    <definedName name="ferri_fondazione">#REF!</definedName>
    <definedName name="ferro_arm">#REF!</definedName>
    <definedName name="ferro_arm_01">#REF!</definedName>
    <definedName name="ferro_arm_fondazione">#REF!</definedName>
    <definedName name="ferro_arm_lav01">#REF!</definedName>
    <definedName name="ferro_arm_postesa">#REF!</definedName>
    <definedName name="ferro_arm_strutt_elev">#REF!</definedName>
    <definedName name="ferro_armatura_contromuro">#REF!</definedName>
    <definedName name="ferro_armatura_diaframma">#REF!</definedName>
    <definedName name="ferro_armatura_fondazioni">#REF!</definedName>
    <definedName name="ferro_capr_ipe600">#REF!</definedName>
    <definedName name="ferro_carp_he140b">#REF!</definedName>
    <definedName name="ferro_carp_he140b_punt">#REF!</definedName>
    <definedName name="ferro_carp_he600a">#REF!</definedName>
    <definedName name="ferro_carp_he600b">#REF!</definedName>
    <definedName name="ferro_carp_he600bfor">#REF!</definedName>
    <definedName name="ferro_carp_ipe_400">#REF!</definedName>
    <definedName name="ferro_carp_ipe300">#REF!</definedName>
    <definedName name="ferro_carp_ipe300a">#REF!</definedName>
    <definedName name="ferro_carp_ipe500">#REF!</definedName>
    <definedName name="ferro_carp_ipe500rinf">#REF!</definedName>
    <definedName name="ferro_carp_ipe600for">#REF!</definedName>
    <definedName name="ferro_carp_ipe600rinf">#REF!</definedName>
    <definedName name="ferro_diaframma">#REF!</definedName>
    <definedName name="ferro_diaframmi">#REF!</definedName>
    <definedName name="ferro_elevazione">#REF!</definedName>
    <definedName name="ferro_fondazioni">#REF!</definedName>
    <definedName name="ferro_grigliato_keller">#REF!</definedName>
    <definedName name="ferro_pali">#REF!</definedName>
    <definedName name="Ferro_profilato_da_mm_50_a_80">#REF!</definedName>
    <definedName name="ferro_profili">#REF!</definedName>
    <definedName name="ferro_profili_custom">#REF!</definedName>
    <definedName name="ferro_profili_standard">#REF!</definedName>
    <definedName name="ferro_profili_standard_colonne">#REF!</definedName>
    <definedName name="ferro_profilo_nostandard">#REF!</definedName>
    <definedName name="ferro_profilo_standard">#REF!</definedName>
    <definedName name="ferro_protezione_rei">#REF!</definedName>
    <definedName name="ferro_rete">#REF!</definedName>
    <definedName name="ferro_strutt_elevazioni">#REF!</definedName>
    <definedName name="Ferro_tondo_per_c.a.">#REF!</definedName>
    <definedName name="ferro_trave_forata_rinforz">#REF!</definedName>
    <definedName name="ferro_verniciatura_rei">#REF!</definedName>
    <definedName name="ferro_zincatura">#REF!</definedName>
    <definedName name="Fertigstellung">#REF!</definedName>
    <definedName name="FFF">#REF!</definedName>
    <definedName name="fffffffffffffff"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fffffffffffffffffff"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fg7_1x10">#REF!</definedName>
    <definedName name="fg7_4x10">#REF!</definedName>
    <definedName name="Fifteen">#REF!</definedName>
    <definedName name="FILE_REFERENCE">#REF!</definedName>
    <definedName name="FILEDATI_SERCOS">#REF!</definedName>
    <definedName name="filename">#REF!</definedName>
    <definedName name="FileTrovati">#REF!</definedName>
    <definedName name="filler">#REF!</definedName>
    <definedName name="FIN">#REF!</definedName>
    <definedName name="Fin_cap">#REF!</definedName>
    <definedName name="FIN_CAPITALE">#REF!</definedName>
    <definedName name="Fin_inter">#REF!</definedName>
    <definedName name="FIN_INTERES">#REF!</definedName>
    <definedName name="finalexit">#REF!</definedName>
    <definedName name="Finanzierung_Herstellungsphase">#REF!</definedName>
    <definedName name="Finanzierung_Nutzungsphase">#REF!</definedName>
    <definedName name="Finanzierungsende">#REF!</definedName>
    <definedName name="Finanzierungsstruktur">#REF!</definedName>
    <definedName name="finestra_standard">#REF!</definedName>
    <definedName name="FINESTRE.TAVOLA.01">#REF!</definedName>
    <definedName name="FINESTRE.TAVOLA.02">#REF!</definedName>
    <definedName name="finishes">#REF!</definedName>
    <definedName name="fire_stop">#REF!</definedName>
    <definedName name="Five">#REF!</definedName>
    <definedName name="Fixed">#REF!</definedName>
    <definedName name="Fixed_Costs_covenant">#REF!</definedName>
    <definedName name="Fixed_Costs_covenant_frequency">#REF!</definedName>
    <definedName name="FixedAssets" hidden="1">{"BS - Rs'000",#N/A,FALSE,"Balance  ";"BS - Schedule Rs'000",#N/A,FALSE,"Balance  ";"BS - Trial locationwise",#N/A,FALSE,"Balance  ";"P&amp;L - Rs'000",#N/A,FALSE,"Profit and Loss";"P&amp;L - Schedule Rs '000",#N/A,FALSE,"Profit and Loss";"P&amp;L - Trial Locationwise",#N/A,FALSE,"Profit and Loss";"Fixed Assets Schedule",#N/A,FALSE,"sch";"Cash Flow",#N/A,FALSE,"Cash Flow"}</definedName>
    <definedName name="Flächenverteilung">#REF!</definedName>
    <definedName name="FLOORS">#REF!</definedName>
    <definedName name="Flussi_quotisti">#REF!</definedName>
    <definedName name="Flussi_quotisti_incollati">#REF!</definedName>
    <definedName name="FOGNATURE">#REF!</definedName>
    <definedName name="FoleyERV">#REF!</definedName>
    <definedName name="FoleyNIA">#REF!</definedName>
    <definedName name="FoleyRent">#REF!</definedName>
    <definedName name="FoleySens">#REF!</definedName>
    <definedName name="FONDAZIONISP">#REF!</definedName>
    <definedName name="FootnoteAnchor">#REF!</definedName>
    <definedName name="FootnoteRange">#REF!</definedName>
    <definedName name="forati_12cm">#REF!</definedName>
    <definedName name="formazione_verde">#REF!</definedName>
    <definedName name="FormulaPU">#REF!</definedName>
    <definedName name="fornitura_rivestimento_MN">#REF!</definedName>
    <definedName name="Foscolo">#REF!</definedName>
    <definedName name="Foto">#REF!</definedName>
    <definedName name="foundation">#REF!</definedName>
    <definedName name="Four">#REF!</definedName>
    <definedName name="Fourteen">#REF!</definedName>
    <definedName name="freed_capital">#REF!</definedName>
    <definedName name="freed_capital_cash">#REF!</definedName>
    <definedName name="Fremdkapital">#REF!</definedName>
    <definedName name="frml">#REF!</definedName>
    <definedName name="fsdfsd">#REF!</definedName>
    <definedName name="FUNCTIONAL_AREAS">OFFSET(#REF!,1,0,COUNTA(#REF!)-1,1)</definedName>
    <definedName name="Fund">#REF!</definedName>
    <definedName name="Fund_Summary">#REF!</definedName>
    <definedName name="FundManagementFee">#REF!</definedName>
    <definedName name="FundManagementFeeMax">#REF!</definedName>
    <definedName name="FundManagementFeeMin">#REF!</definedName>
    <definedName name="FundQ">#REF!</definedName>
    <definedName name="FX_CONTROL">#REF!</definedName>
    <definedName name="FX_MATRIX">#REF!</definedName>
    <definedName name="GA">#REF!</definedName>
    <definedName name="gaap_rent_switch">#REF!</definedName>
    <definedName name="Galleggiante">#REF!</definedName>
    <definedName name="Galvanized_cable_tray__complete_of__special_pieces__elbows__crosses__Tees__etc.__and_fixing_elements___brackets__supports__etc.__Metallic_supports_from_roof__wall_or_metallic_structure_included">#REF!</definedName>
    <definedName name="garage_doors">#REF!</definedName>
    <definedName name="gb">#REF!</definedName>
    <definedName name="GCI">#REF!</definedName>
    <definedName name="GCO">#REF!</definedName>
    <definedName name="Geotessile_e_doppia_rete">#REF!</definedName>
    <definedName name="get_trunks">#REF!</definedName>
    <definedName name="gewiss">#REF!</definedName>
    <definedName name="gfa_a">#REF!</definedName>
    <definedName name="gfa_b">#REF!</definedName>
    <definedName name="gfa_c">#REF!</definedName>
    <definedName name="gfa_e1">#REF!</definedName>
    <definedName name="gfa_e2">#REF!</definedName>
    <definedName name="gfa_e3">#REF!</definedName>
    <definedName name="gfa_park">#REF!</definedName>
    <definedName name="gfa_piazza">#REF!</definedName>
    <definedName name="ghsfh">#REF!</definedName>
    <definedName name="giacomo">#REF!</definedName>
    <definedName name="giacomo2">#REF!</definedName>
    <definedName name="GiltRate_10Yr">#REF!</definedName>
    <definedName name="GiltRate_13Yr">#REF!</definedName>
    <definedName name="GiltRate_17Yr">#REF!</definedName>
    <definedName name="GiltRate_1Yr">#REF!</definedName>
    <definedName name="GiltRate_3Yr">#REF!</definedName>
    <definedName name="GiltRate_5Yr">#REF!</definedName>
    <definedName name="GiltRate_7Yr">#REF!</definedName>
    <definedName name="giunto_accoppiatori">#REF!</definedName>
    <definedName name="giunto_elastico">#REF!</definedName>
    <definedName name="giunto_espans">#REF!</definedName>
    <definedName name="giunto_radd_str">#REF!</definedName>
    <definedName name="giunto_strutturale_bg">#REF!</definedName>
    <definedName name="giunto_strutturale_piazza">#REF!</definedName>
    <definedName name="giunto_strutturale_staifix">#REF!</definedName>
    <definedName name="goal">#REF!</definedName>
    <definedName name="GPS180Sens">#REF!</definedName>
    <definedName name="GPS7892Sens">#REF!</definedName>
    <definedName name="GPS7983Sens">#REF!</definedName>
    <definedName name="graniglia_calcarea">#REF!</definedName>
    <definedName name="gres">#REF!</definedName>
    <definedName name="grigliato_keller">#REF!</definedName>
    <definedName name="griglie_carr">#REF!</definedName>
    <definedName name="gross">#REF!</definedName>
    <definedName name="GrossDisp">#REF!</definedName>
    <definedName name="grsqm">#REF!</definedName>
    <definedName name="Grundstück">#REF!</definedName>
    <definedName name="Grundstücksfläche_11">#REF!</definedName>
    <definedName name="Grundstücksfläche_12">#REF!</definedName>
    <definedName name="Grundstücksfläche_13">#REF!</definedName>
    <definedName name="guaina">#REF!</definedName>
    <definedName name="guaina20">#REF!</definedName>
    <definedName name="guard_rail">#REF!</definedName>
    <definedName name="H" hidden="1">#REF!</definedName>
    <definedName name="H_MO">#REF!</definedName>
    <definedName name="HanoverERV">#REF!</definedName>
    <definedName name="HanoverNIA">#REF!</definedName>
    <definedName name="HanoverRent">#REF!</definedName>
    <definedName name="hard_code_equity_percent">#REF!</definedName>
    <definedName name="hard_code_equity_switch">#REF!</definedName>
    <definedName name="HARD_SWITCH">#REF!</definedName>
    <definedName name="HB">#REF!</definedName>
    <definedName name="hd">{"Client Name or Project Name"}</definedName>
    <definedName name="hdsjkds">#REF!</definedName>
    <definedName name="HEADER">#REF!</definedName>
    <definedName name="Headline_Rentroll_GPE">#REF!</definedName>
    <definedName name="hgfd">#REF!</definedName>
    <definedName name="hh">#N/A</definedName>
    <definedName name="HHH">#REF!</definedName>
    <definedName name="Hidden">#REF!</definedName>
    <definedName name="hide">#N/A</definedName>
    <definedName name="HIRE"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hist_gdp">#REF!</definedName>
    <definedName name="hms" hidden="1">{"'Income Statement'!$D$96:$E$101"}</definedName>
    <definedName name="hms."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OTEL_ACTRENT">#REF!</definedName>
    <definedName name="HOTEL_AREA">#REF!</definedName>
    <definedName name="HOTEL_MKTRENT">#REF!</definedName>
    <definedName name="HOTEL_OCC">#REF!</definedName>
    <definedName name="HOTEL_RESVAL">#REF!</definedName>
    <definedName name="HOTEL_ROOMS">#REF!</definedName>
    <definedName name="HOTEL_VALUER">#REF!</definedName>
    <definedName name="HPC">#REF!</definedName>
    <definedName name="HPprim">#REF!</definedName>
    <definedName name="HPquart">#REF!</definedName>
    <definedName name="HPquint">#REF!</definedName>
    <definedName name="Hprimint">#REF!</definedName>
    <definedName name="HPsec">#REF!</definedName>
    <definedName name="HPst">#REF!</definedName>
    <definedName name="HPT">#REF!</definedName>
    <definedName name="HPter">#REF!</definedName>
    <definedName name="Hsecint">#REF!</definedName>
    <definedName name="HTML_CodePage" hidden="1">1252</definedName>
    <definedName name="HTML_Control" hidden="1">{"'Cash Requirements 5F '!$A$1:$AC$48"}</definedName>
    <definedName name="HTML_Control1" hidden="1">{"'output'!$B$2:$R$27"}</definedName>
    <definedName name="HTML_Description" hidden="1">""</definedName>
    <definedName name="HTML_Email" hidden="1">""</definedName>
    <definedName name="HTML_Header" hidden="1">"Cash Requirements 5F"</definedName>
    <definedName name="HTML_LastUpdate" hidden="1">"7/10/00"</definedName>
    <definedName name="HTML_LineAfter" hidden="1">FALSE</definedName>
    <definedName name="HTML_LineBefore" hidden="1">FALSE</definedName>
    <definedName name="HTML_Name" hidden="1">"ERICK"</definedName>
    <definedName name="HTML_OBDlg2" hidden="1">TRUE</definedName>
    <definedName name="HTML_OBDlg3" hidden="1">TRUE</definedName>
    <definedName name="HTML_OBDlg4" hidden="1">TRUE</definedName>
    <definedName name="HTML_OS" hidden="1">0</definedName>
    <definedName name="HTML_PathFile" hidden="1">"C:\xldata\july2000cash.htm"</definedName>
    <definedName name="HTML_PathTemplate" hidden="1">"C:\My Documents\HTMLTemp.htm"</definedName>
    <definedName name="HTML_Title" hidden="1">"Discover July 2000 Cashflow"</definedName>
    <definedName name="HTrigger">#REF!</definedName>
    <definedName name="HURDLE">#REF!</definedName>
    <definedName name="I" hidden="1">#REF!</definedName>
    <definedName name="I_Address">#REF!</definedName>
    <definedName name="I_AdjIndex_Subject">#REF!</definedName>
    <definedName name="I_AdjSpread_Subject">#REF!</definedName>
    <definedName name="I_AppraisalDate">#REF!</definedName>
    <definedName name="I_AssetName">#REF!</definedName>
    <definedName name="I_BaseUnit">#REF!</definedName>
    <definedName name="i_bur">#REF!</definedName>
    <definedName name="I_City">#REF!</definedName>
    <definedName name="I_CostofSalesEx">#REF!</definedName>
    <definedName name="i_Debt1Name">#REF!</definedName>
    <definedName name="i_Debt3Name">#REF!</definedName>
    <definedName name="I_ExitStrategy">#REF!</definedName>
    <definedName name="I_HardCodedSalesProceeds">#REF!</definedName>
    <definedName name="I_MatDate_Subject">#REF!</definedName>
    <definedName name="I_MSA">#REF!</definedName>
    <definedName name="I_OwnershipPcnt">#REF!</definedName>
    <definedName name="I_PropertyType">#REF!</definedName>
    <definedName name="I_RESource_InOut">#REF!</definedName>
    <definedName name="I_RiskRatingAsset">#REF!</definedName>
    <definedName name="I_RiskRatingExecution">#REF!</definedName>
    <definedName name="I_RiskRatingMarket">#REF!</definedName>
    <definedName name="I_RiskRatingOverall">#REF!</definedName>
    <definedName name="I_SaleCompHigh">#REF!</definedName>
    <definedName name="I_SaleCompLow">#REF!</definedName>
    <definedName name="I_Size">#REF!</definedName>
    <definedName name="I_State">#REF!</definedName>
    <definedName name="I_YearBuilt">#REF!</definedName>
    <definedName name="I_YearofSale">#REF!</definedName>
    <definedName name="I_YearRenovated">#REF!</definedName>
    <definedName name="I_ZipCode">#REF!</definedName>
    <definedName name="iBASE">#REF!</definedName>
    <definedName name="ICHARTBASE">#REF!</definedName>
    <definedName name="IchartTemplate">#REF!</definedName>
    <definedName name="ICI">#REF!</definedName>
    <definedName name="ICT">#REF!</definedName>
    <definedName name="ID">#REF!</definedName>
    <definedName name="iddest">#REF!</definedName>
    <definedName name="IDRICO">#REF!</definedName>
    <definedName name="ie">#REF!</definedName>
    <definedName name="igloo">#REF!</definedName>
    <definedName name="img">INDIRECT(#REF!)</definedName>
    <definedName name="IMG_1">INDIRECT(#REF!)</definedName>
    <definedName name="IMG_2">INDIRECT(#REF!)</definedName>
    <definedName name="IMM">#REF!</definedName>
    <definedName name="Imm_x_schede">#REF!</definedName>
    <definedName name="Immobile_n">#REF!</definedName>
    <definedName name="imp">#REF!</definedName>
    <definedName name="imp_fondazione">#REF!</definedName>
    <definedName name="imp_tetto">#REF!</definedName>
    <definedName name="imp_vasca_bianca">#REF!</definedName>
    <definedName name="IMPERM.COIBENT.">#REF!</definedName>
    <definedName name="IMPERM.INTERR">#REF!</definedName>
    <definedName name="impermeabilizz_bagni">#REF!</definedName>
    <definedName name="impermeabilizzazione">#REF!</definedName>
    <definedName name="Impianto_di_betonaggio">#REF!</definedName>
    <definedName name="impianto_produzione_bitumi">#REF!</definedName>
    <definedName name="ImpostaRegistro">#REF!</definedName>
    <definedName name="improvements">#REF!</definedName>
    <definedName name="IMU">#REF!</definedName>
    <definedName name="In_dollari">#REF!</definedName>
    <definedName name="INC">#REF!</definedName>
    <definedName name="inc_tempo">#REF!</definedName>
    <definedName name="INCA">#REF!</definedName>
    <definedName name="Incollapayout">#REF!</definedName>
    <definedName name="IncollaRich">#REF!</definedName>
    <definedName name="IncollaRichiami">#REF!</definedName>
    <definedName name="INCOME">#REF!</definedName>
    <definedName name="income_statement">#REF!</definedName>
    <definedName name="income_statement1">#REF!</definedName>
    <definedName name="income_statement2">#REF!</definedName>
    <definedName name="incr">#REF!</definedName>
    <definedName name="incr_tempo">#REF!</definedName>
    <definedName name="increasefactor">#REF!</definedName>
    <definedName name="increm_tempo">#REF!</definedName>
    <definedName name="Incremento_valore_Ray_Energy">#REF!</definedName>
    <definedName name="ind">#REF!</definedName>
    <definedName name="IND_ACTRENT">#REF!</definedName>
    <definedName name="IND_AREA">#REF!</definedName>
    <definedName name="IND_MKTRENT">#REF!</definedName>
    <definedName name="IND_OCC">#REF!</definedName>
    <definedName name="IND_RESVAL">#REF!</definedName>
    <definedName name="IND_UNITS">#REF!</definedName>
    <definedName name="IND_VALUER">#REF!</definedName>
    <definedName name="INDEX">#REF!</definedName>
    <definedName name="IndExpertsFee">#REF!</definedName>
    <definedName name="INDICATORI____Tassi_di_sviluppo">#REF!</definedName>
    <definedName name="INDICATORI_DI_REDDITIVITA">#REF!</definedName>
    <definedName name="INDICATORI_ECONOMICI">#REF!</definedName>
    <definedName name="Indice_prima_riga">#REF!</definedName>
    <definedName name="INDIRECT">#REF!</definedName>
    <definedName name="Indirizzo">#REF!</definedName>
    <definedName name="Indirizzo_begin">#REF!</definedName>
    <definedName name="Industrial_Ref">#REF!</definedName>
    <definedName name="Industrial_Rent">#REF!</definedName>
    <definedName name="Inflation">#REF!</definedName>
    <definedName name="Inflation_1">#REF!</definedName>
    <definedName name="Inflation_2">#REF!</definedName>
    <definedName name="Inflation_Bewirtschaftungskosten">#REF!</definedName>
    <definedName name="Inflation_BK">#REF!</definedName>
    <definedName name="Inflazione">#REF!</definedName>
    <definedName name="InflazioneC">#REF!</definedName>
    <definedName name="InflazioneP">#REF!</definedName>
    <definedName name="InflCurr">#REF!</definedName>
    <definedName name="InflProg">#REF!</definedName>
    <definedName name="Info_qualitative">#REF!</definedName>
    <definedName name="INFORMAZIONE">#REF!</definedName>
    <definedName name="InfrastructureMaintFactor">#REF!</definedName>
    <definedName name="INIZIO_CONS">#REF!</definedName>
    <definedName name="inl">"Listino'!$O$8:$O$110"</definedName>
    <definedName name="INPUT">#REF!</definedName>
    <definedName name="InputCol">#REF!</definedName>
    <definedName name="inputs">#REF!</definedName>
    <definedName name="inq2_307">#REF!</definedName>
    <definedName name="ins_prof_colonne">#REF!</definedName>
    <definedName name="INSERTAREAS">#REF!</definedName>
    <definedName name="INSERTAREAS1">#REF!</definedName>
    <definedName name="INSERTAREAS2">#REF!</definedName>
    <definedName name="INSERTTENCASH">#REF!</definedName>
    <definedName name="INSERTTENSCHED">#REF!</definedName>
    <definedName name="Instandhaltung_Außenstellplätze_p.a.">#REF!</definedName>
    <definedName name="Instandhaltung_p.a.">#REF!</definedName>
    <definedName name="Instandhaltung_p.a._1">#REF!</definedName>
    <definedName name="Instandhaltung_p.a._10">#REF!</definedName>
    <definedName name="Instandhaltung_p.a._11">#REF!</definedName>
    <definedName name="Instandhaltung_p.a._12">#REF!</definedName>
    <definedName name="Instandhaltung_p.a._13">#REF!</definedName>
    <definedName name="Instandhaltung_p.a._14">#REF!</definedName>
    <definedName name="Instandhaltung_p.a._15">#REF!</definedName>
    <definedName name="Instandhaltung_p.a._2">#REF!</definedName>
    <definedName name="Instandhaltung_p.a._3">#REF!</definedName>
    <definedName name="Instandhaltung_p.a._4">#REF!</definedName>
    <definedName name="Instandhaltung_p.a._5">#REF!</definedName>
    <definedName name="Instandhaltung_p.a._6">#REF!</definedName>
    <definedName name="Instandhaltung_p.a._7">#REF!</definedName>
    <definedName name="Instandhaltung_p.a._8">#REF!</definedName>
    <definedName name="Instandhaltung_p.a._9">#REF!</definedName>
    <definedName name="Instandhaltung_Tiefgarage_p.a.">#REF!</definedName>
    <definedName name="Insurance"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INT_A">#REF!</definedName>
    <definedName name="INT_B">#REF!</definedName>
    <definedName name="int_esterno_lagrange">#REF!</definedName>
    <definedName name="INT_J">#REF!</definedName>
    <definedName name="INT_LIQ">#REF!</definedName>
    <definedName name="INT_VAT">#REF!</definedName>
    <definedName name="intcalc">#REF!</definedName>
    <definedName name="Interessi">#N/A</definedName>
    <definedName name="Interessi2">#N/A</definedName>
    <definedName name="interest">#REF!</definedName>
    <definedName name="interest_shl">#REF!</definedName>
    <definedName name="interest_spl">#REF!</definedName>
    <definedName name="interestonlymonth">#REF!</definedName>
    <definedName name="interestrate">#REF!</definedName>
    <definedName name="INTONACI">#REF!</definedName>
    <definedName name="intonaco">#REF!</definedName>
    <definedName name="intonaco_esterno">#REF!</definedName>
    <definedName name="intonaco_esterno_protettivo">#REF!</definedName>
    <definedName name="intonaco_facciata">#REF!</definedName>
    <definedName name="intonaco_int">#REF!</definedName>
    <definedName name="intonaco_interno">#REF!</definedName>
    <definedName name="intonaco_interno_rustico">#REF!</definedName>
    <definedName name="intonaco_interrati">#REF!</definedName>
    <definedName name="intonaco_intumescente">#REF!</definedName>
    <definedName name="intonaco_muro_contenimento">#REF!</definedName>
    <definedName name="intonaco_rust">#REF!</definedName>
    <definedName name="intonaco_rustico">#REF!</definedName>
    <definedName name="intumescente">#REF!</definedName>
    <definedName name="inu">"listino'!$O$2:$O$110"</definedName>
    <definedName name="inv_int">#REF!</definedName>
    <definedName name="Investor_EK_Anteil">#REF!</definedName>
    <definedName name="Investor_Summary">#REF!</definedName>
    <definedName name="IPBLMaturity">#REF!</definedName>
    <definedName name="IPCode">#REF!</definedName>
    <definedName name="IPE__HEA__HEB__tubolari__etc">#REF!</definedName>
    <definedName name="iposwitch">#REF!</definedName>
    <definedName name="IPRefinancingQuarter">#REF!</definedName>
    <definedName name="IPSDSwitch">#REF!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NET_OPER_ASSETS_BR" hidden="1">"c3595"</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PROVIDED_DIVIDEND" hidden="1">"c19252"</definedName>
    <definedName name="IQ_INDEXCONSTITUENT_CLOSEPRICE" hidden="1">"c19241"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41324.4620833333</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_BR" hidden="1">"c5566"</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MINING_REVENUE_COAL" hidden="1">"c15931"</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RCENT_INSURED_FDIC" hidden="1">"c6374"</definedName>
    <definedName name="IQ_PERIODDATE" hidden="1">"c1414"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ALUATION_GAINS_FDIC" hidden="1">"c6428"</definedName>
    <definedName name="IQ_REVALUATION_LOSSES_FDIC" hidden="1">"c6429"</definedName>
    <definedName name="IQ_REVENUE" hidden="1">"c1422"</definedName>
    <definedName name="IQ_REVISION_DATE_" hidden="1">"11/15/2006 11:59:13 AM"</definedName>
    <definedName name="IQ_RISK_ADJ_BANK_ASSETS" hidden="1">"c2670"</definedName>
    <definedName name="IQ_RISK_WEIGHTED_ASSETS_FDIC" hidden="1">"c6370"</definedName>
    <definedName name="IQ_ROYALTY_REVENUE_COAL" hidden="1">"c15932"</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R" hidden="1">"c5517"</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RR">#REF!</definedName>
    <definedName name="IrrTables">#REF!</definedName>
    <definedName name="IRRTest">#REF!</definedName>
    <definedName name="is">#REF!</definedName>
    <definedName name="ISA">#REF!</definedName>
    <definedName name="ISAnnual">#REF!</definedName>
    <definedName name="ISB">#REF!</definedName>
    <definedName name="ISJ">#REF!</definedName>
    <definedName name="isol_acust_Audit">#REF!</definedName>
    <definedName name="isol_acustico">#REF!</definedName>
    <definedName name="isol_term_facciata">#REF!</definedName>
    <definedName name="isol_termico">#REF!</definedName>
    <definedName name="isol_termico_rockwool_facett_5cm">#REF!</definedName>
    <definedName name="isol_termicoacustico">#REF!</definedName>
    <definedName name="isolamento_acustico_pavimento">#REF!</definedName>
    <definedName name="isolante_parete_150mm">#REF!</definedName>
    <definedName name="isolante_parete_50mm">#REF!</definedName>
    <definedName name="Isolanti">#REF!</definedName>
    <definedName name="ISQ">#REF!</definedName>
    <definedName name="ISQuartely">#REF!</definedName>
    <definedName name="istat">#REF!</definedName>
    <definedName name="ISV">#REF!</definedName>
    <definedName name="ISY">#REF!</definedName>
    <definedName name="ITDNETDIST.Actual.ITD">#REF!</definedName>
    <definedName name="ITL">#REF!</definedName>
    <definedName name="iuygiu">#REF!</definedName>
    <definedName name="j">#REF!</definedName>
    <definedName name="J_Leverrage">#REF!</definedName>
    <definedName name="jfhakljdfh">#REF!</definedName>
    <definedName name="JHGJY">#REF!</definedName>
    <definedName name="JIM">#REF!</definedName>
    <definedName name="jl" hidden="1">{#N/A,#N/A,FALSE,"COMP"}</definedName>
    <definedName name="JSTable">#REF!</definedName>
    <definedName name="JTable">#REF!</definedName>
    <definedName name="Julie"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JUNIOR_per_Altri_costi">#REF!</definedName>
    <definedName name="JUNIOR_per_Commitment_fees">#REF!</definedName>
    <definedName name="JV_NOI_1yrFwd">#REF!</definedName>
    <definedName name="JV_Return_p">#REF!</definedName>
    <definedName name="JV_Returns">#REF!</definedName>
    <definedName name="K">#REF!</definedName>
    <definedName name="k_8">#REF!</definedName>
    <definedName name="K_cavo">#REF!</definedName>
    <definedName name="karredi">#REF!</definedName>
    <definedName name="kassistenze">#REF!</definedName>
    <definedName name="Kaufdatum">#REF!</definedName>
    <definedName name="Kaufpreis">#REF!</definedName>
    <definedName name="Kaufpreis_inkl_EWNK">#REF!</definedName>
    <definedName name="kay" hidden="1">#REF!</definedName>
    <definedName name="kcementista">#REF!</definedName>
    <definedName name="kconsolidamenti">#REF!</definedName>
    <definedName name="kcontrosoffitti">#REF!</definedName>
    <definedName name="kdemolizioni">#REF!</definedName>
    <definedName name="kesterno">#REF!</definedName>
    <definedName name="kfabbro">#REF!</definedName>
    <definedName name="kfalegname">#REF!</definedName>
    <definedName name="kimbianchino">#REF!</definedName>
    <definedName name="kimpermeabilizzazioni">#REF!</definedName>
    <definedName name="kincendio">#REF!</definedName>
    <definedName name="kintonaci">#REF!</definedName>
    <definedName name="kkkdf"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klattoniere">#REF!</definedName>
    <definedName name="kmurature">#REF!</definedName>
    <definedName name="KnightonSens">#REF!</definedName>
    <definedName name="Kosten">#REF!</definedName>
    <definedName name="Kosten_Beschaffung_Finanzierung_1">#REF!</definedName>
    <definedName name="Kosten_Beschaffung_Finanzierung_2">#REF!</definedName>
    <definedName name="kpavimenti">#REF!</definedName>
    <definedName name="kprovvisionali">#REF!</definedName>
    <definedName name="kr">#REF!</definedName>
    <definedName name="kredi">#REF!</definedName>
    <definedName name="Kreditbetrag">#REF!</definedName>
    <definedName name="Ksanitari">#REF!</definedName>
    <definedName name="kscavi">#REF!</definedName>
    <definedName name="ksconto">#REF!</definedName>
    <definedName name="KT">#REF!</definedName>
    <definedName name="kutileimpresa">#REF!</definedName>
    <definedName name="KUULSD" hidden="1">{#N/A,#N/A,FALSE,"COMP"}</definedName>
    <definedName name="kvarie">#REF!</definedName>
    <definedName name="kvetraio">#REF!</definedName>
    <definedName name="KW">#REF!</definedName>
    <definedName name="l">#N/A</definedName>
    <definedName name="L.">#REF!</definedName>
    <definedName name="L_building_type">OFFSET(#REF!,1,0,COUNTA(#REF!)-1,1)</definedName>
    <definedName name="L_construction_level">OFFSET(#REF!,1,0,COUNTA(#REF!)-1,1)</definedName>
    <definedName name="L_contract_type">OFFSET(#REF!,1,0,COUNTA(#REF!)-1,1)</definedName>
    <definedName name="L_contractor_set_up">OFFSET(#REF!,1,0,COUNTA(#REF!)-1,1)</definedName>
    <definedName name="L_function">OFFSET(#REF!,1,0,COUNTA(#REF!)-1,1)</definedName>
    <definedName name="L_Leverage">#REF!</definedName>
    <definedName name="L_stakeholder">OFFSET(#REF!,1,0,COUNTA(#REF!)-1,1)</definedName>
    <definedName name="L_status">OFFSET(#REF!,1,0,COUNTA(#REF!)-1,1)</definedName>
    <definedName name="L_sub_project_plants">OFFSET(#REF!,1,0,COUNTA(#REF!)-1,1)</definedName>
    <definedName name="L_sub_project_strategy">OFFSET(#REF!,1,0,COUNTA(#REF!)-1,1)</definedName>
    <definedName name="L_sub_project_structure">OFFSET(#REF!,1,0,COUNTA(#REF!)-1,1)</definedName>
    <definedName name="L_sub_project_type">OFFSET(#REF!,1,0,COUNTA(#REF!)-1,1)</definedName>
    <definedName name="Lab_Rent">#REF!</definedName>
    <definedName name="LAG">#REF!</definedName>
    <definedName name="lam_coron">#REF!</definedName>
    <definedName name="lamiera">#REF!</definedName>
    <definedName name="lamiera_grecata">#REF!</definedName>
    <definedName name="lamiera_isolpack">#REF!</definedName>
    <definedName name="lamiera_rev01">#REF!</definedName>
    <definedName name="lamiera_superholorib">#REF!</definedName>
    <definedName name="land">#REF!</definedName>
    <definedName name="LARGE">#REF!</definedName>
    <definedName name="LaS_Step1">#REF!</definedName>
    <definedName name="LaS_Step2">#REF!</definedName>
    <definedName name="LaS_Step3">#REF!</definedName>
    <definedName name="Last_Row">#N/A</definedName>
    <definedName name="lastra_inox">#REF!</definedName>
    <definedName name="LastRunCalc">#REF!</definedName>
    <definedName name="LastScenRun_Source">#REF!</definedName>
    <definedName name="LastScenRun_Values">#REF!</definedName>
    <definedName name="Laufzeit">#REF!</definedName>
    <definedName name="LeasComm">#REF!</definedName>
    <definedName name="LeaseDB">#REF!</definedName>
    <definedName name="LeaseOffice">#REF!</definedName>
    <definedName name="LeaseRange">#REF!</definedName>
    <definedName name="LeaseUnit01">#REF!</definedName>
    <definedName name="LeaseUnit02">#REF!</definedName>
    <definedName name="Leerstand">#REF!</definedName>
    <definedName name="Leerstand_1">#REF!</definedName>
    <definedName name="Leerstand_10">#REF!</definedName>
    <definedName name="Leerstand_11">#REF!</definedName>
    <definedName name="Leerstand_12">#REF!</definedName>
    <definedName name="Leerstand_13">#REF!</definedName>
    <definedName name="Leerstand_14">#REF!</definedName>
    <definedName name="Leerstand_15">#REF!</definedName>
    <definedName name="Leerstand_2">#REF!</definedName>
    <definedName name="Leerstand_3">#REF!</definedName>
    <definedName name="Leerstand_4">#REF!</definedName>
    <definedName name="Leerstand_5">#REF!</definedName>
    <definedName name="Leerstand_6">#REF!</definedName>
    <definedName name="Leerstand_7">#REF!</definedName>
    <definedName name="Leerstand_8">#REF!</definedName>
    <definedName name="Leerstand_9">#REF!</definedName>
    <definedName name="Left_Step1">#REF!</definedName>
    <definedName name="Left_Step2">#REF!</definedName>
    <definedName name="Left_Step3">#REF!</definedName>
    <definedName name="LEGAL_BUCKET">#REF!</definedName>
    <definedName name="LEGAL_ISSUES">#REF!</definedName>
    <definedName name="legname">#REF!</definedName>
    <definedName name="legname_abete_sottomisure">#REF!</definedName>
    <definedName name="LETDATED">#REF!</definedName>
    <definedName name="LETDATEM">#REF!</definedName>
    <definedName name="lev">#REF!</definedName>
    <definedName name="lev_sens_values">#REF!</definedName>
    <definedName name="lev_table1">#REF!</definedName>
    <definedName name="lev_table2">#REF!</definedName>
    <definedName name="lev_table3">#REF!</definedName>
    <definedName name="lev_table4">#REF!</definedName>
    <definedName name="Lev_type">#REF!</definedName>
    <definedName name="leverage_ratio">#REF!</definedName>
    <definedName name="Levered_CF_p">#REF!</definedName>
    <definedName name="LFABB">#REF!</definedName>
    <definedName name="libor">#REF!</definedName>
    <definedName name="lift">#REF!</definedName>
    <definedName name="limcount" hidden="1">1</definedName>
    <definedName name="Linea">#REF!</definedName>
    <definedName name="linea_concetraz">#REF!</definedName>
    <definedName name="linea_DB_Snello">#REF!</definedName>
    <definedName name="linea_portafoglio_bond">#REF!</definedName>
    <definedName name="linea_portafoglio_brick">#REF!</definedName>
    <definedName name="Linea_summary_immobile">#REF!</definedName>
    <definedName name="linea_x_conc_pacc">#REF!</definedName>
    <definedName name="LINEEGUIDA">#REF!</definedName>
    <definedName name="Liquidity_oltre_shortfall">#REF!</definedName>
    <definedName name="Liquidity_per_Agency_fee">#REF!</definedName>
    <definedName name="Liquidity_per_Altri_costi">#REF!</definedName>
    <definedName name="Liquidity_per_Arrangement_fee">#REF!</definedName>
    <definedName name="Liquidity_per_Commitment_fees">#REF!</definedName>
    <definedName name="Liquidity_per_Imposta_sostitutiva">#REF!</definedName>
    <definedName name="Liquidity_per_OOFF">#REF!</definedName>
    <definedName name="Liquidity_per_Underwriting_fees">#REF!</definedName>
    <definedName name="liquidityline">#REF!</definedName>
    <definedName name="liquiditylinehardnumber">#REF!</definedName>
    <definedName name="lista_primi_50">#REF!</definedName>
    <definedName name="lista_secondi_49">#REF!</definedName>
    <definedName name="listino">#REF!</definedName>
    <definedName name="ListPrint">#REF!</definedName>
    <definedName name="ListSheetsMacroButton">#REF!</definedName>
    <definedName name="livellina">#REF!</definedName>
    <definedName name="LLCOST">#REF!</definedName>
    <definedName name="llllllllllllllllllllll" hidden="1">{#N/A,#N/A,FALSE,"TELEFON"}</definedName>
    <definedName name="llllllllllllllòòòòòòòòòòòòòòòòòòò"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loan_amount">#REF!</definedName>
    <definedName name="Loan_Section">#REF!</definedName>
    <definedName name="LoanAssumptions">#REF!</definedName>
    <definedName name="LOANSUM">#REF!</definedName>
    <definedName name="LOCAL_FX">#REF!</definedName>
    <definedName name="LONG_ACCESS">#REF!</definedName>
    <definedName name="LONG_ASSET_LEGL">#REF!</definedName>
    <definedName name="LONG_CAPEX">#REF!</definedName>
    <definedName name="LONG_CONDITION">#REF!</definedName>
    <definedName name="LONG_CONFORMITY">#REF!</definedName>
    <definedName name="LONG_CONSTRUCT">#REF!</definedName>
    <definedName name="LONG_DEVBUD">#REF!</definedName>
    <definedName name="LONG_LEGAL_ISSU">#REF!</definedName>
    <definedName name="LONG_MARKET">#REF!</definedName>
    <definedName name="LONG_MKTCOMPARE">#REF!</definedName>
    <definedName name="LONG_MKTOCC">#REF!</definedName>
    <definedName name="LONG_MKTRENT">#REF!</definedName>
    <definedName name="LONG_MKTRENTS">#REF!</definedName>
    <definedName name="LONG_MKTTRENDS">#REF!</definedName>
    <definedName name="LONG_OTHER">#REF!</definedName>
    <definedName name="LONG_OTHER_COMM">#REF!</definedName>
    <definedName name="LONG_PERMIT">#REF!</definedName>
    <definedName name="LONG_PERMITS">#REF!</definedName>
    <definedName name="LONG_TENANCY">#REF!</definedName>
    <definedName name="LONG_TITLES">#REF!</definedName>
    <definedName name="LONG_TRANSPORT">#REF!</definedName>
    <definedName name="LOOPER">#REF!</definedName>
    <definedName name="Lorda">#REF!</definedName>
    <definedName name="Lorenzini">#REF!</definedName>
    <definedName name="lro">"listino'!$AF$2:$AF$110"</definedName>
    <definedName name="LSTAble">#REF!</definedName>
    <definedName name="LT_Assets">#REF!</definedName>
    <definedName name="LT_Debt">#REF!</definedName>
    <definedName name="lt_debt_rate">#REF!</definedName>
    <definedName name="LTPCode">#REF!</definedName>
    <definedName name="ltv_capex">#REF!</definedName>
    <definedName name="LTV_covenant">#REF!</definedName>
    <definedName name="LTV_covenant_frequency">#REF!</definedName>
    <definedName name="LTVtable">#REF!</definedName>
    <definedName name="luca">#REF!</definedName>
    <definedName name="lucidatura_pietra_dura">#REF!</definedName>
    <definedName name="lucidatura_pietra_tenera">#REF!</definedName>
    <definedName name="Lungh_Dry10">#REF!</definedName>
    <definedName name="lunghezza">#REF!</definedName>
    <definedName name="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o.">#REF!</definedName>
    <definedName name="M_J">#REF!</definedName>
    <definedName name="M_LL">#REF!</definedName>
    <definedName name="M_SA">#REF!</definedName>
    <definedName name="M_SB">#REF!</definedName>
    <definedName name="M_VAT">#REF!</definedName>
    <definedName name="M2M_adj_date">#REF!</definedName>
    <definedName name="M2M_Rate">#REF!</definedName>
    <definedName name="Macro1">#REF!</definedName>
    <definedName name="Macro5">#REF!</definedName>
    <definedName name="Macros.Prepare">#N/A</definedName>
    <definedName name="Macros.PrintSheets">#N/A</definedName>
    <definedName name="Macros.sum_mins">#REF!</definedName>
    <definedName name="MAG">#REF!</definedName>
    <definedName name="magg_aprib_batt">#REF!</definedName>
    <definedName name="magg_apribili">#REF!</definedName>
    <definedName name="magg_portata_solaio">#REF!</definedName>
    <definedName name="magg_solaio_scale">#REF!</definedName>
    <definedName name="magrone">#REF!</definedName>
    <definedName name="magrone_10">#REF!</definedName>
    <definedName name="magrone_30">#REF!</definedName>
    <definedName name="Maintenance">#REF!</definedName>
    <definedName name="MAJOR_RISKS">#REF!</definedName>
    <definedName name="Malta_bastarda">#REF!</definedName>
    <definedName name="Malta_cementizia">#REF!</definedName>
    <definedName name="management_fee">#REF!</definedName>
    <definedName name="Manicotti_per_PEAD_DI_200_250">#REF!</definedName>
    <definedName name="Manicotti_per_PEAD_DI_63">#REF!</definedName>
    <definedName name="maniglia_inox">#REF!</definedName>
    <definedName name="maniglia_inox_720">#REF!</definedName>
    <definedName name="Manufacturer">!#REF!</definedName>
    <definedName name="Manutenzione">#REF!</definedName>
    <definedName name="ManutStraord">#REF!</definedName>
    <definedName name="Margin">#REF!</definedName>
    <definedName name="MARKET">#REF!</definedName>
    <definedName name="MARKET_COMPARE">#REF!</definedName>
    <definedName name="MARKET_OCC">#REF!</definedName>
    <definedName name="MARKET_RENT">#REF!</definedName>
    <definedName name="MARKET_RENTS">#REF!</definedName>
    <definedName name="MARKET_SUMMARY">#REF!</definedName>
    <definedName name="MARKET_TRENDS">#REF!</definedName>
    <definedName name="Marketing">#REF!</definedName>
    <definedName name="martello_demolitore">#REF!</definedName>
    <definedName name="mass_pendenza">#REF!</definedName>
    <definedName name="massetto">#REF!</definedName>
    <definedName name="massetto_alleggerito">#REF!</definedName>
    <definedName name="massetto_parquet">#REF!</definedName>
    <definedName name="massetto_pend">#REF!</definedName>
    <definedName name="massetto_pendenza">#REF!</definedName>
    <definedName name="massetto_pendenza_alleg_rete">#REF!</definedName>
    <definedName name="massetto_rete">#REF!</definedName>
    <definedName name="match_lease_cf_switch">#REF!</definedName>
    <definedName name="materassino">#REF!</definedName>
    <definedName name="materassino_acustico_gomma">#REF!</definedName>
    <definedName name="Maturity">#REF!</definedName>
    <definedName name="MaturityRange">#REF!</definedName>
    <definedName name="MaturityStart">#REF!</definedName>
    <definedName name="MAURO">#REF!</definedName>
    <definedName name="Max">#REF!</definedName>
    <definedName name="MDB_DEADLINE">#REF!</definedName>
    <definedName name="MECCANICI">#REF!</definedName>
    <definedName name="mechanical">#REF!</definedName>
    <definedName name="MENU0">#REF!</definedName>
    <definedName name="MENU1">#REF!</definedName>
    <definedName name="Meters">#REF!</definedName>
    <definedName name="MGT_tot">#REF!</definedName>
    <definedName name="MGTFEE">#REF!</definedName>
    <definedName name="MgtFeesConso">#REF!</definedName>
    <definedName name="Mietansätze">#REF!</definedName>
    <definedName name="Mietausfallwagnis_1">#REF!</definedName>
    <definedName name="Mietausfallwagnis_10">#REF!</definedName>
    <definedName name="Mietausfallwagnis_11">#REF!</definedName>
    <definedName name="Mietausfallwagnis_12">#REF!</definedName>
    <definedName name="Mietausfallwagnis_13">#REF!</definedName>
    <definedName name="Mietausfallwagnis_14">#REF!</definedName>
    <definedName name="Mietausfallwagnis_15">#REF!</definedName>
    <definedName name="Mietausfallwagnis_2">#REF!</definedName>
    <definedName name="Mietausfallwagnis_3">#REF!</definedName>
    <definedName name="Mietausfallwagnis_4">#REF!</definedName>
    <definedName name="Mietausfallwagnis_5">#REF!</definedName>
    <definedName name="Mietausfallwagnis_6">#REF!</definedName>
    <definedName name="Mietausfallwagnis_7">#REF!</definedName>
    <definedName name="Mietausfallwagnis_8">#REF!</definedName>
    <definedName name="Mietausfallwagnis_9">#REF!</definedName>
    <definedName name="Mietwertsteigerung">#REF!</definedName>
    <definedName name="Mietwertsteigerung_1">#REF!</definedName>
    <definedName name="Mietwertsteigerung_2">#REF!</definedName>
    <definedName name="minchia">#REF!</definedName>
    <definedName name="minni">#REF!</definedName>
    <definedName name="MISC_COMMENT">#REF!</definedName>
    <definedName name="MISC_QTR0">#REF!</definedName>
    <definedName name="MISC_QTR1">#REF!</definedName>
    <definedName name="MISC_QTR10">#REF!</definedName>
    <definedName name="MISC_QTR11">#REF!</definedName>
    <definedName name="MISC_QTR12">#REF!</definedName>
    <definedName name="MISC_QTR13">#REF!</definedName>
    <definedName name="MISC_QTR14">#REF!</definedName>
    <definedName name="MISC_QTR15">#REF!</definedName>
    <definedName name="MISC_QTR16">#REF!</definedName>
    <definedName name="MISC_QTR17">#REF!</definedName>
    <definedName name="MISC_QTR18">#REF!</definedName>
    <definedName name="MISC_QTR19">#REF!</definedName>
    <definedName name="MISC_QTR2">#REF!</definedName>
    <definedName name="MISC_QTR20">#REF!</definedName>
    <definedName name="MISC_QTR21">#REF!</definedName>
    <definedName name="MISC_QTR22">#REF!</definedName>
    <definedName name="MISC_QTR23">#REF!</definedName>
    <definedName name="MISC_QTR24">#REF!</definedName>
    <definedName name="MISC_QTR25">#REF!</definedName>
    <definedName name="MISC_QTR26">#REF!</definedName>
    <definedName name="MISC_QTR27">#REF!</definedName>
    <definedName name="MISC_QTR28">#REF!</definedName>
    <definedName name="MISC_QTR3">#REF!</definedName>
    <definedName name="MISC_QTR4">#REF!</definedName>
    <definedName name="MISC_QTR5">#REF!</definedName>
    <definedName name="MISC_QTR6">#REF!</definedName>
    <definedName name="MISC_QTR7">#REF!</definedName>
    <definedName name="MISC_QTR8">#REF!</definedName>
    <definedName name="MISC_QTR9">#REF!</definedName>
    <definedName name="MiscCfsconso">#REF!</definedName>
    <definedName name="Misto_di_fiume_o_di_cava">#REF!</definedName>
    <definedName name="MixedArea">#REF!</definedName>
    <definedName name="MK">#REF!</definedName>
    <definedName name="MktRents">#REF!</definedName>
    <definedName name="MktSpread_Secured">#REF!</definedName>
    <definedName name="MktSpread_Unsecured">#REF!</definedName>
    <definedName name="mmm">#REF!</definedName>
    <definedName name="MODEL_NUM">#REF!</definedName>
    <definedName name="Model_Version">#REF!</definedName>
    <definedName name="ModelName">#REF!</definedName>
    <definedName name="MODEMS">#REF!</definedName>
    <definedName name="Monate">#REF!</definedName>
    <definedName name="Money_page_p">#REF!</definedName>
    <definedName name="Monitoring_Date">#REF!</definedName>
    <definedName name="MonMak">#REF!</definedName>
    <definedName name="mont_pont_serr">#REF!</definedName>
    <definedName name="montagg_pont">#REF!</definedName>
    <definedName name="Montante">#N/A</definedName>
    <definedName name="Montante2">#N/A</definedName>
    <definedName name="monthlyamount">#REF!</definedName>
    <definedName name="MonthlyPaymentFactor">#REF!</definedName>
    <definedName name="MonthlyPaymentTerm">#REF!</definedName>
    <definedName name="MOP">#REF!</definedName>
    <definedName name="MoritmerHseERV">#REF!</definedName>
    <definedName name="MortimerHseNIA">#REF!</definedName>
    <definedName name="MortimerHseRent">#REF!</definedName>
    <definedName name="MostraData">#N/A</definedName>
    <definedName name="Mostradata2">#N/A</definedName>
    <definedName name="MPC">#REF!</definedName>
    <definedName name="mq_porta_1anta_h2.15">#REF!</definedName>
    <definedName name="mq_porta_1anta_h2.5">#REF!</definedName>
    <definedName name="mqResPA_">#REF!</definedName>
    <definedName name="MqSuperficieCommerciale">#REF!</definedName>
    <definedName name="MRG">#REF!</definedName>
    <definedName name="MS_BOOK_VALUE">#REF!</definedName>
    <definedName name="MSREF_EQUITY">#REF!</definedName>
    <definedName name="muratura_composita_E1E2_13">#REF!</definedName>
    <definedName name="muratura_composita_E1E2_15">#REF!</definedName>
    <definedName name="muratura_composita_E1E2_16">#REF!</definedName>
    <definedName name="muratura_composita_E1E2_8">#REF!</definedName>
    <definedName name="MURATURE">#REF!</definedName>
    <definedName name="muro_blocchi_20">#REF!</definedName>
    <definedName name="muro_blocchi_30">#REF!</definedName>
    <definedName name="muro_blocchi_cls_12">#REF!</definedName>
    <definedName name="muro_blocchi20_REI120">#REF!</definedName>
    <definedName name="muro_blocchi20_REI180">#REF!</definedName>
    <definedName name="muro_blocchi30_REI120">#REF!</definedName>
    <definedName name="muro_blocchi40_REI120">#REF!</definedName>
    <definedName name="muro_esternoF1">#REF!</definedName>
    <definedName name="muro_ext">#REF!</definedName>
    <definedName name="MUTUI">#REF!</definedName>
    <definedName name="mv_real_estate">#REF!</definedName>
    <definedName name="myfinal1">#REF!</definedName>
    <definedName name="n" hidden="1">{#N/A,#N/A,FALSE,"BANNERS";#N/A,#N/A,FALSE,"Market";#N/A,#N/A,FALSE,"Tel Rev";#N/A,#N/A,FALSE,"Revenues IOL";#N/A,#N/A,FALSE,"Invest";#N/A,#N/A,FALSE,"Op Cost1";#N/A,#N/A,FALSE,"Op Cost2";#N/A,#N/A,FALSE,"Oth_&amp;_Tot_Revenues";#N/A,#N/A,FALSE,"Fin Mod";#N/A,#N/A,FALSE,"FinMod_RoW";#N/A,#N/A,FALSE,"P&amp;E Burocrat";#N/A,#N/A,FALSE,"cash flow"}</definedName>
    <definedName name="n_p">#REF!</definedName>
    <definedName name="n_pu">#REF!</definedName>
    <definedName name="NAME">#REF!</definedName>
    <definedName name="Name_1">#REF!</definedName>
    <definedName name="Name_10">#REF!</definedName>
    <definedName name="Name_11">#REF!</definedName>
    <definedName name="Name_12">#REF!</definedName>
    <definedName name="Name_13">#REF!</definedName>
    <definedName name="Name_14">#REF!</definedName>
    <definedName name="Name_15">#REF!</definedName>
    <definedName name="Name_2">#REF!</definedName>
    <definedName name="Name_3">#REF!</definedName>
    <definedName name="Name_4">#REF!</definedName>
    <definedName name="Name_5">#REF!</definedName>
    <definedName name="Name_6">#REF!</definedName>
    <definedName name="Name_7">#REF!</definedName>
    <definedName name="Name_8">#REF!</definedName>
    <definedName name="Name_9">#REF!</definedName>
    <definedName name="name_of_company">#REF!</definedName>
    <definedName name="NAMES">#REF!</definedName>
    <definedName name="nbv">#REF!</definedName>
    <definedName name="nCap">#REF!</definedName>
    <definedName name="NCI">#REF!</definedName>
    <definedName name="NCO">#REF!</definedName>
    <definedName name="Nebenkostenverlust_bei_Leerstand_pro_Monat">#REF!</definedName>
    <definedName name="net">#REF!</definedName>
    <definedName name="NET_DSITR.ProForma.Year">#REF!</definedName>
    <definedName name="Net_Rentable_Area">#REF!</definedName>
    <definedName name="NetBVRange">#REF!</definedName>
    <definedName name="NetDisp">#REF!</definedName>
    <definedName name="NetRent_IncAdj">#REF!</definedName>
    <definedName name="netsqm">#REF!</definedName>
    <definedName name="NEUTRAL">#REF!</definedName>
    <definedName name="new" hidden="1">{"plansummary",#N/A,FALSE,"PlanSummary";"sales",#N/A,FALSE,"Sales Rec";"productivity",#N/A,FALSE,"Productivity Rec";"capitalspending",#N/A,FALSE,"Capital Spending"}</definedName>
    <definedName name="newname"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newname2"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NextBuyerLeverage">#REF!</definedName>
    <definedName name="nFine">#REF!</definedName>
    <definedName name="ngfng" hidden="1">{#N/A,#N/A,FALSE,"Aging Summary";#N/A,#N/A,FALSE,"Ratio Analysis";#N/A,#N/A,FALSE,"Test 120 Day Accts";#N/A,#N/A,FALSE,"Tickmarks"}</definedName>
    <definedName name="NIA_GPE">#REF!</definedName>
    <definedName name="Nicht_umlegbare_NKs_1">#REF!</definedName>
    <definedName name="Nicht_umlegbare_NKs_10">#REF!</definedName>
    <definedName name="Nicht_umlegbare_NKs_11">#REF!</definedName>
    <definedName name="Nicht_umlegbare_NKs_12">#REF!</definedName>
    <definedName name="Nicht_umlegbare_NKs_13">#REF!</definedName>
    <definedName name="Nicht_umlegbare_NKs_14">#REF!</definedName>
    <definedName name="Nicht_umlegbare_NKs_15">#REF!</definedName>
    <definedName name="Nicht_umlegbare_NKs_2">#REF!</definedName>
    <definedName name="Nicht_umlegbare_NKs_3">#REF!</definedName>
    <definedName name="Nicht_umlegbare_NKs_4">#REF!</definedName>
    <definedName name="Nicht_umlegbare_NKs_5">#REF!</definedName>
    <definedName name="Nicht_umlegbare_NKs_6">#REF!</definedName>
    <definedName name="Nicht_umlegbare_NKs_7">#REF!</definedName>
    <definedName name="Nicht_umlegbare_NKs_8">#REF!</definedName>
    <definedName name="Nicht_umlegbare_NKs_9">#REF!</definedName>
    <definedName name="Nine">#REF!</definedName>
    <definedName name="nInizio">#REF!</definedName>
    <definedName name="nInizRiep">#REF!</definedName>
    <definedName name="NM" hidden="1">#REF!</definedName>
    <definedName name="nn">MATCH(0.01,End_Bal,-1)+1</definedName>
    <definedName name="Nofpaymanet">MATCH(0.01,End_Bal,-1)+1</definedName>
    <definedName name="NoGrowthRecs">#REF!</definedName>
    <definedName name="nol_ponteggio">#REF!</definedName>
    <definedName name="nolo_pont_serr">#REF!</definedName>
    <definedName name="NomeProgetto">#REF!</definedName>
    <definedName name="nomicampi">#REF!</definedName>
    <definedName name="NominalCal">#REF!</definedName>
    <definedName name="NominalCapRate">#REF!</definedName>
    <definedName name="NonRecovCosts">#REF!</definedName>
    <definedName name="note">#REF!</definedName>
    <definedName name="NOTES">#REF!</definedName>
    <definedName name="NOTES1">#REF!</definedName>
    <definedName name="notes2">#REF!</definedName>
    <definedName name="NPV_impianto">#REF!</definedName>
    <definedName name="nRiepilogo">#REF!</definedName>
    <definedName name="Num.pagam">#N/A</definedName>
    <definedName name="Num.pagam2">#N/A</definedName>
    <definedName name="num_pagam">MATCH(0.01,End_Bal,-1)+1</definedName>
    <definedName name="Number_of_Payments">MATCH(0.01,End_Bal,-1)+1</definedName>
    <definedName name="NumeroSimulazioni">#REF!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vsASD">"V1999-09-23"</definedName>
    <definedName name="NvsAutoDrillOk">"VN"</definedName>
    <definedName name="NvsElapsedTime">0.00684027777606389</definedName>
    <definedName name="NvsEndTime">36453.5332298611</definedName>
    <definedName name="NvsInstSpec">"%,LACTUALS,SBAL,FACCOUNT,TCON_ACCOUNT_ROLLUP,NDEF CHGS/PREPAID EXP,FBUSINESS_UNIT,TYTD_REIT_CONSOL,NALL_REIT"</definedName>
    <definedName name="NvsLayoutType">"M3"</definedName>
    <definedName name="NvsNplSpec">"%,XZF.ACCOUNT.PSDetail"</definedName>
    <definedName name="NvsPanelEffdt">"V1992-12-10"</definedName>
    <definedName name="NvsPanelSetid">"VNEWGN"</definedName>
    <definedName name="NvsParentRef">#REF!</definedName>
    <definedName name="NvsReqBU">"VRPT"</definedName>
    <definedName name="NvsReqBUOnly">"VY"</definedName>
    <definedName name="NvsTransLed">"VN"</definedName>
    <definedName name="NvsTreeASD">"V1999-09-23"</definedName>
    <definedName name="O" hidden="1">#REF!</definedName>
    <definedName name="OC">#REF!</definedName>
    <definedName name="occ">#REF!</definedName>
    <definedName name="of">#REF!</definedName>
    <definedName name="OFF">#REF!</definedName>
    <definedName name="Office">#REF!</definedName>
    <definedName name="OFFICE_ACTRENT">#REF!</definedName>
    <definedName name="OFFICE_AREA">#REF!</definedName>
    <definedName name="OFFICE_MKTRENT">#REF!</definedName>
    <definedName name="OFFICE_OCC">#REF!</definedName>
    <definedName name="Office_Ref">#REF!</definedName>
    <definedName name="Office_rent">#REF!</definedName>
    <definedName name="OFFICE_RESVAL">#REF!</definedName>
    <definedName name="OFFICE_UNITS">#REF!</definedName>
    <definedName name="OFFICE_VALUER">#REF!</definedName>
    <definedName name="OfficeArea1">#REF!</definedName>
    <definedName name="OfficeArea2">#REF!</definedName>
    <definedName name="OfficeArea3">#REF!</definedName>
    <definedName name="OfficeArea4">#REF!</definedName>
    <definedName name="OfficeArea5">#REF!</definedName>
    <definedName name="OG">#REF!</definedName>
    <definedName name="OLD_BOOK_VALUE">#REF!</definedName>
    <definedName name="OLIVIER"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OMV">#REF!</definedName>
    <definedName name="One">#REF!</definedName>
    <definedName name="Oneri_capitalizzati">#REF!</definedName>
    <definedName name="Oneri_capitalizzati_copiati">#REF!</definedName>
    <definedName name="oneri_discarica">#REF!</definedName>
    <definedName name="oneri_discarica_arch">#REF!</definedName>
    <definedName name="oneri_discarica_r13">#REF!</definedName>
    <definedName name="oneri_smaltim_bentonite">#REF!</definedName>
    <definedName name="oneri_tiranti">#REF!</definedName>
    <definedName name="ONR">#REF!</definedName>
    <definedName name="òò">#REF!</definedName>
    <definedName name="OOC">#REF!</definedName>
    <definedName name="op">#REF!</definedName>
    <definedName name="OP.EST.">#REF!</definedName>
    <definedName name="OPCode">#REF!</definedName>
    <definedName name="opcom">#REF!</definedName>
    <definedName name="open" hidden="1">{"plansummary",#N/A,FALSE,"PlanSummary";"sales",#N/A,FALSE,"Sales Rec";"productivity",#N/A,FALSE,"Productivity Rec";"capitalspending",#N/A,FALSE,"Capital Spending"}</definedName>
    <definedName name="Opening" hidden="1">{"plansummary",#N/A,FALSE,"PlanSummary";"sales",#N/A,FALSE,"Sales Rec";"productivity",#N/A,FALSE,"Productivity Rec";"capitalspending",#N/A,FALSE,"Capital Spending"}</definedName>
    <definedName name="OpeningBVRange">#REF!</definedName>
    <definedName name="operaio_comune">#REF!</definedName>
    <definedName name="operaio_qualificato">#REF!</definedName>
    <definedName name="operaio_specializzato">#REF!</definedName>
    <definedName name="Operating_Expenses">#REF!</definedName>
    <definedName name="opqual">#REF!</definedName>
    <definedName name="opspec">#REF!</definedName>
    <definedName name="opt">"listino'!$AG$2:$AG$110"</definedName>
    <definedName name="OptYear">#REF!</definedName>
    <definedName name="ora">#REF!</definedName>
    <definedName name="ora_cabl">#REF!</definedName>
    <definedName name="ORANGE">#REF!</definedName>
    <definedName name="ORD">#REF!</definedName>
    <definedName name="ORD_O_4_02">#REF!</definedName>
    <definedName name="ORD_O_4_02_P1">#REF!</definedName>
    <definedName name="ORGANICO_DI_RIFERIMENTO">#REF!</definedName>
    <definedName name="origbal">#REF!</definedName>
    <definedName name="OSM" hidden="1">{#N/A,#N/A,FALSE,"TELEFON"}</definedName>
    <definedName name="OTHER_ACTRENT">#REF!</definedName>
    <definedName name="OTHER_AREA">#REF!</definedName>
    <definedName name="OTHER_COMMENTS">#REF!</definedName>
    <definedName name="OTHER_MKTRENT">#REF!</definedName>
    <definedName name="OTHER_OCC">#REF!</definedName>
    <definedName name="OTHER_RESVAL">#REF!</definedName>
    <definedName name="OTHER_UNITS">#REF!</definedName>
    <definedName name="OTHER_VALUER">#REF!</definedName>
    <definedName name="OtherFundExpenses">#REF!</definedName>
    <definedName name="OtherFundExpensesMax">#REF!</definedName>
    <definedName name="OtherFundExpensesMin">#REF!</definedName>
    <definedName name="OUR_CONTROL">#REF!</definedName>
    <definedName name="OutputAnnIRR">#REF!</definedName>
    <definedName name="OutputIRR">#REF!</definedName>
    <definedName name="OWNER_FORM">#REF!</definedName>
    <definedName name="OxfordStSens">#REF!</definedName>
    <definedName name="p">DATE(YEAR(Loan_Start),MONTH(Loan_Start)+Payment_Number,DAY(Loan_Start))</definedName>
    <definedName name="P_AD1">#REF!</definedName>
    <definedName name="P_AD2">#REF!</definedName>
    <definedName name="P_AD3">#REF!</definedName>
    <definedName name="P_AD4">#REF!</definedName>
    <definedName name="P_AD5">#REF!</definedName>
    <definedName name="P_AD6">#REF!</definedName>
    <definedName name="P_AD7">#REF!</definedName>
    <definedName name="P_AD8">#REF!</definedName>
    <definedName name="P_AD9">#REF!</definedName>
    <definedName name="P_AF1">#REF!</definedName>
    <definedName name="P_AF2">#REF!</definedName>
    <definedName name="P_AF3">#REF!</definedName>
    <definedName name="P_AF4">#REF!</definedName>
    <definedName name="P_AF5">#REF!</definedName>
    <definedName name="P_AF6">#REF!</definedName>
    <definedName name="P_AF7">#REF!</definedName>
    <definedName name="P_AF8">#REF!</definedName>
    <definedName name="P_AF9">#REF!</definedName>
    <definedName name="P_AT1">#REF!</definedName>
    <definedName name="P_AT2">#REF!</definedName>
    <definedName name="P_AT3">#REF!</definedName>
    <definedName name="P_AT4">#REF!</definedName>
    <definedName name="P_AT5">#REF!</definedName>
    <definedName name="P_AT6">#REF!</definedName>
    <definedName name="P_AT7">#REF!</definedName>
    <definedName name="P_AT8">#REF!</definedName>
    <definedName name="P_AT9">#REF!</definedName>
    <definedName name="P_CAF1">#REF!</definedName>
    <definedName name="P_CAF2">#REF!</definedName>
    <definedName name="P_CAF3">#REF!</definedName>
    <definedName name="P_CAT1">#REF!</definedName>
    <definedName name="P_CAT2">#REF!</definedName>
    <definedName name="P_CAT3">#REF!</definedName>
    <definedName name="P_CP">#REF!</definedName>
    <definedName name="P_CPNAME">#REF!</definedName>
    <definedName name="P_CPQTR">#REF!</definedName>
    <definedName name="P_DB">#REF!</definedName>
    <definedName name="P_DBNAME">#REF!</definedName>
    <definedName name="p_DebtBreakdownA">#REF!</definedName>
    <definedName name="p_DebtBreakdownB">#REF!</definedName>
    <definedName name="p_DebtBreakdownC">#REF!</definedName>
    <definedName name="p_DebtBreakdownD">#REF!</definedName>
    <definedName name="p_DebtSummary">#REF!</definedName>
    <definedName name="p_DiscretionaryDebt">#REF!</definedName>
    <definedName name="p_InterestExp">#REF!</definedName>
    <definedName name="P_LPNAME">#REF!</definedName>
    <definedName name="p_MandatoryDebt">#REF!</definedName>
    <definedName name="P_OA">#REF!</definedName>
    <definedName name="P_PFMT">#REF!</definedName>
    <definedName name="P_SYMB">#REF!</definedName>
    <definedName name="PA_F">#REF!</definedName>
    <definedName name="PA_I">#REF!</definedName>
    <definedName name="PA_J">#REF!</definedName>
    <definedName name="PA_L">#REF!</definedName>
    <definedName name="PA_O">#REF!</definedName>
    <definedName name="PA_P">#REF!</definedName>
    <definedName name="PAGE_ASSETVAL">#REF!</definedName>
    <definedName name="PAGE_DEAL_FLOW1">#REF!</definedName>
    <definedName name="PAGE_DEAL_FLOW2">#REF!</definedName>
    <definedName name="PAGE_DEVBUD">#REF!</definedName>
    <definedName name="PAGE_LEASES">#REF!</definedName>
    <definedName name="PAGE_LEASESUM">#REF!</definedName>
    <definedName name="Page_Loan">#REF!</definedName>
    <definedName name="Page_Size">#REF!</definedName>
    <definedName name="PAGE101">#REF!</definedName>
    <definedName name="PAGE102">#REF!</definedName>
    <definedName name="PAGE105">#REF!</definedName>
    <definedName name="PAGE2">#REF!</definedName>
    <definedName name="PAGE3">#REF!</definedName>
    <definedName name="PAGE300">#REF!</definedName>
    <definedName name="PAGE301">#REF!</definedName>
    <definedName name="PAGE302">#REF!</definedName>
    <definedName name="PAGE303">#REF!</definedName>
    <definedName name="PAGE5">#REF!</definedName>
    <definedName name="PAGEAM">#REF!</definedName>
    <definedName name="PAGEASSETDESCR">#REF!</definedName>
    <definedName name="PAGECASHFLOWS">#REF!</definedName>
    <definedName name="PAGECOVER">#REF!</definedName>
    <definedName name="PageInBook">#REF!</definedName>
    <definedName name="PageLeaseFlow">#REF!</definedName>
    <definedName name="PageNum">#REF!</definedName>
    <definedName name="PAGEQTLYFLOWS">#REF!</definedName>
    <definedName name="PAGERENTROLL">#REF!</definedName>
    <definedName name="PageSumLeaseFlow">#REF!</definedName>
    <definedName name="Pagina">#REF!</definedName>
    <definedName name="PAGINA1">#REF!</definedName>
    <definedName name="Pal_Workbook_GUID" hidden="1">"LK1PTII9F5DJ467I7FBPU14Z"</definedName>
    <definedName name="Pala_caricatrice_cingolata">#REF!</definedName>
    <definedName name="pali_1200">#REF!</definedName>
    <definedName name="pali_800">#REF!</definedName>
    <definedName name="pali_diam_1200">#REF!</definedName>
    <definedName name="pali_diam_800">#REF!</definedName>
    <definedName name="pali_triv_dima1000">#REF!</definedName>
    <definedName name="pali_trivell_diam1200">#REF!</definedName>
    <definedName name="pali1200">#REF!</definedName>
    <definedName name="pali1200_rev01">#REF!</definedName>
    <definedName name="pali800">#REF!</definedName>
    <definedName name="pali800_rev01">#REF!</definedName>
    <definedName name="pannelli_grigliati">#REF!</definedName>
    <definedName name="pannelli_legnocemento">#REF!</definedName>
    <definedName name="pannello_mdf">#REF!</definedName>
    <definedName name="pannello_mdf_ignifugo">#REF!</definedName>
    <definedName name="PAPERINO">#REF!</definedName>
    <definedName name="parametri">#REF!</definedName>
    <definedName name="PARAPETTI.PARACOLPI">#REF!</definedName>
    <definedName name="parapetto_acciaio_legno_curvo">#REF!</definedName>
    <definedName name="parapetto_estreno">#REF!</definedName>
    <definedName name="parapetto_foyer">#REF!</definedName>
    <definedName name="parapetto_metallico_lamiera_stirata">#REF!</definedName>
    <definedName name="parapetto_metallico_rete_DOGLA_TRIO1011">#REF!</definedName>
    <definedName name="parapetto_metallico_verniciato_standard">#REF!</definedName>
    <definedName name="parapetto_scala_ext">#REF!</definedName>
    <definedName name="parapetto_scale_int">#REF!</definedName>
    <definedName name="parapetto_terrazzi">#REF!</definedName>
    <definedName name="parapetto_vetrato">#REF!</definedName>
    <definedName name="parapetto_vetro">#REF!</definedName>
    <definedName name="parete_ctg">#REF!</definedName>
    <definedName name="parete_ctgs">#REF!</definedName>
    <definedName name="parete_ctgs_2lastre">#REF!</definedName>
    <definedName name="parete_ctgs_2lastre_REI120">#REF!</definedName>
    <definedName name="parete_ctgs_curva">#REF!</definedName>
    <definedName name="parete_ctgs_REI120">#REF!</definedName>
    <definedName name="parete_forati">#REF!</definedName>
    <definedName name="parete_legno">#REF!</definedName>
    <definedName name="parete_mattoni_25_8_12">#REF!</definedName>
    <definedName name="parete_mobile">#REF!</definedName>
    <definedName name="parete_mobile_vetro">#REF!</definedName>
    <definedName name="parete_separazione">#REF!</definedName>
    <definedName name="parete_tamponamento">#REF!</definedName>
    <definedName name="parete_vetro">#REF!</definedName>
    <definedName name="parete_vetro_rei120">#REF!</definedName>
    <definedName name="parete_w1">#REF!</definedName>
    <definedName name="parete_w3">#REF!</definedName>
    <definedName name="parete_w4">#REF!</definedName>
    <definedName name="parete_w4b">#REF!</definedName>
    <definedName name="pareteB_3">#REF!</definedName>
    <definedName name="PareteB_3.1">#REF!</definedName>
    <definedName name="PareteB_4">#REF!</definedName>
    <definedName name="PareteB_5">#REF!</definedName>
    <definedName name="PareteB_6">#REF!</definedName>
    <definedName name="PareteB_7">#REF!</definedName>
    <definedName name="pareteB_tipo3">#REF!</definedName>
    <definedName name="pareteB_tipo31">#REF!</definedName>
    <definedName name="pareteB_tipo5">#REF!</definedName>
    <definedName name="pareteW12">#REF!</definedName>
    <definedName name="pareteW13">#REF!</definedName>
    <definedName name="pareteW14">#REF!</definedName>
    <definedName name="pareteW15">#REF!</definedName>
    <definedName name="pareteW16">#REF!</definedName>
    <definedName name="pareteW17">#REF!</definedName>
    <definedName name="paretew2b">#REF!</definedName>
    <definedName name="pareteW51">#REF!</definedName>
    <definedName name="pareteW52">#REF!</definedName>
    <definedName name="pareteW53">#REF!</definedName>
    <definedName name="pareteW54">#REF!</definedName>
    <definedName name="pareteW71">#REF!</definedName>
    <definedName name="pareteW72">#REF!</definedName>
    <definedName name="pareteW73">#REF!</definedName>
    <definedName name="pareteW92">#REF!</definedName>
    <definedName name="pareteW93">#REF!</definedName>
    <definedName name="pareteW94">#REF!</definedName>
    <definedName name="pareteW95">#REF!</definedName>
    <definedName name="PARETI.MOBILI">#REF!</definedName>
    <definedName name="park">#REF!</definedName>
    <definedName name="Parking">#REF!</definedName>
    <definedName name="PARKING_ACTRENT">#REF!</definedName>
    <definedName name="PARKING_AREA">#REF!</definedName>
    <definedName name="PARKING_MKTRENT">#REF!</definedName>
    <definedName name="PARKING_OCC">#REF!</definedName>
    <definedName name="Parking_rent">#REF!</definedName>
    <definedName name="PARKING_RESVAL">#REF!</definedName>
    <definedName name="PARKING_UNITS">#REF!</definedName>
    <definedName name="PARKING_VALUER">#REF!</definedName>
    <definedName name="participation">#REF!</definedName>
    <definedName name="Partner">#REF!</definedName>
    <definedName name="PAS_A">#REF!</definedName>
    <definedName name="PAS_A__I">#REF!</definedName>
    <definedName name="PAS_A__I_P1">#REF!</definedName>
    <definedName name="PAS_A__II">#REF!</definedName>
    <definedName name="PAS_A__II_P1">#REF!</definedName>
    <definedName name="PAS_A__III">#REF!</definedName>
    <definedName name="PAS_A__III_P1">#REF!</definedName>
    <definedName name="PAS_A__IV">#REF!</definedName>
    <definedName name="PAS_A__IV_P1">#REF!</definedName>
    <definedName name="PAS_A__V">#REF!</definedName>
    <definedName name="PAS_A__V_P1">#REF!</definedName>
    <definedName name="PAS_A__VI">#REF!</definedName>
    <definedName name="PAS_A__VI_P1">#REF!</definedName>
    <definedName name="PAS_A__VII">#REF!</definedName>
    <definedName name="PAS_A__VII_P1">#REF!</definedName>
    <definedName name="PAS_A__VIII">#REF!</definedName>
    <definedName name="PAS_A__VIII_P1">#REF!</definedName>
    <definedName name="PAS_A_IX">#REF!</definedName>
    <definedName name="PAS_A_IX_a">#REF!</definedName>
    <definedName name="PAS_A_IX_a_P1">#REF!</definedName>
    <definedName name="PAS_A_Tot">#REF!</definedName>
    <definedName name="PAS_A_Tot_P1">#REF!</definedName>
    <definedName name="PAS_B">#REF!</definedName>
    <definedName name="PAS_B_Tot">#REF!</definedName>
    <definedName name="PAS_B_Tot_P1">#REF!</definedName>
    <definedName name="PAS_C">#REF!</definedName>
    <definedName name="PAS_C_Tot">#REF!</definedName>
    <definedName name="PAS_C_Tot_P1">#REF!</definedName>
    <definedName name="PAS_D">#REF!</definedName>
    <definedName name="PAS_D_03">#REF!</definedName>
    <definedName name="PAS_D_03_1">#REF!</definedName>
    <definedName name="PAS_D_03_1_P1">#REF!</definedName>
    <definedName name="PAS_D_03_2">#REF!</definedName>
    <definedName name="PAS_D_03_2_P1">#REF!</definedName>
    <definedName name="PAS_D_03_P1">#REF!</definedName>
    <definedName name="PAS_D_04">#REF!</definedName>
    <definedName name="PAS_D_04_b">#REF!</definedName>
    <definedName name="PAS_D_04_b_2">#REF!</definedName>
    <definedName name="PAS_D_04_b_2_P1">#REF!</definedName>
    <definedName name="PAS_D_04_P1">#REF!</definedName>
    <definedName name="PAS_D_05">#REF!</definedName>
    <definedName name="PAS_D_05_1">#REF!</definedName>
    <definedName name="PAS_D_05_1_P1">#REF!</definedName>
    <definedName name="PAS_D_05_P1">#REF!</definedName>
    <definedName name="PAS_D_06">#REF!</definedName>
    <definedName name="PAS_D_06_1">#REF!</definedName>
    <definedName name="PAS_D_06_1_P1">#REF!</definedName>
    <definedName name="PAS_D_06_P1">#REF!</definedName>
    <definedName name="PAS_D_11">#REF!</definedName>
    <definedName name="PAS_D_11_1">#REF!</definedName>
    <definedName name="PAS_D_11_1_P1">#REF!</definedName>
    <definedName name="PAS_D_11_P1">#REF!</definedName>
    <definedName name="PAS_D_12">#REF!</definedName>
    <definedName name="PAS_D_12_1">#REF!</definedName>
    <definedName name="PAS_D_12_1_P1">#REF!</definedName>
    <definedName name="PAS_D_12_P1">#REF!</definedName>
    <definedName name="PAS_D_13">#REF!</definedName>
    <definedName name="PAS_D_13_b">#REF!</definedName>
    <definedName name="PAS_D_13_b_1">#REF!</definedName>
    <definedName name="PAS_D_13_b_1_P1">#REF!</definedName>
    <definedName name="PAS_D_13_P1">#REF!</definedName>
    <definedName name="PAS_D_Tot">#REF!</definedName>
    <definedName name="PAS_D_Tot_P1">#REF!</definedName>
    <definedName name="PAS_E">#REF!</definedName>
    <definedName name="PAS_E_02">#REF!</definedName>
    <definedName name="PAS_E_02_P1">#REF!</definedName>
    <definedName name="PAS_E_Tot">#REF!</definedName>
    <definedName name="PAS_E_Tot_P1">#REF!</definedName>
    <definedName name="PAS_Tot">#REF!</definedName>
    <definedName name="PAS_Tot_P1">#REF!</definedName>
    <definedName name="paso">#REF!</definedName>
    <definedName name="PassRents">#REF!</definedName>
    <definedName name="path">#REF!</definedName>
    <definedName name="pav_ceramica_convenzionata">#REF!</definedName>
    <definedName name="pav_grigliati">#REF!</definedName>
    <definedName name="pav_ind_esterni">#REF!</definedName>
    <definedName name="pav_industr">#REF!</definedName>
    <definedName name="pav_rampe">#REF!</definedName>
    <definedName name="pav_rampe_ag">#REF!</definedName>
    <definedName name="pav_risc">#REF!</definedName>
    <definedName name="pav_sopraelev_geoplast">#REF!</definedName>
    <definedName name="pavimento_antisdrucciolo_inox">#REF!</definedName>
    <definedName name="pavimento_cemento">#REF!</definedName>
    <definedName name="pavimento_ceramica">#REF!</definedName>
    <definedName name="pavimento_ceramica_ESTE">#REF!</definedName>
    <definedName name="pavimento_ceramico">#REF!</definedName>
    <definedName name="pavimento_esterno_ardesia_H5cm">#REF!</definedName>
    <definedName name="pavimento_esterno_autobloccanti">#REF!</definedName>
    <definedName name="pavimento_esterno_gneis_H8cm">#REF!</definedName>
    <definedName name="pavimento_esterno_granito_bianco">#REF!</definedName>
    <definedName name="pavimento_esterno_Madagascar_H3cm_30x60">#REF!</definedName>
    <definedName name="pavimento_esterno_Madagascar_H6cm_30x60">#REF!</definedName>
    <definedName name="pavimento_esterno_porfiroide_H8cm">#REF!</definedName>
    <definedName name="pavimento_esterno_sopraelevato">#REF!</definedName>
    <definedName name="pavimento_gomma">#REF!</definedName>
    <definedName name="pavimento_gres">#REF!</definedName>
    <definedName name="pavimento_gres_mosaico">#REF!</definedName>
    <definedName name="pavimento_grigliato_metallico">#REF!</definedName>
    <definedName name="pavimento_legno_magatelli">#REF!</definedName>
    <definedName name="pavimento_marmo">#REF!</definedName>
    <definedName name="pavimento_parquet">#REF!</definedName>
    <definedName name="pavimento_parquet_B2_3">#REF!</definedName>
    <definedName name="pavimento_pietra_Arancio">#REF!</definedName>
    <definedName name="pavimento_pietra_calacatta">#REF!</definedName>
    <definedName name="pavimento_pietra_CL_30mm">#REF!</definedName>
    <definedName name="pavimento_pietra_elev_lobby_30x30">#REF!</definedName>
    <definedName name="pavimento_pietra_elev_lobby_30x60">#REF!</definedName>
    <definedName name="pavimento_pietra_esterno_soprelevato">#REF!</definedName>
    <definedName name="pavimento_pietra_goldenbeige">#REF!</definedName>
    <definedName name="pavimento_pietra_labrador">#REF!</definedName>
    <definedName name="pavimento_pietra_MC_20mm">#REF!</definedName>
    <definedName name="pavimento_resina">#REF!</definedName>
    <definedName name="pavimento_sopraelev_loctecn">#REF!</definedName>
    <definedName name="pavimento_sopraelevato">#REF!</definedName>
    <definedName name="pavimento_sopraelevato_resil">#REF!</definedName>
    <definedName name="pavimento_sopraelevato_resilientmat">#REF!</definedName>
    <definedName name="pavimento_terr_uffici">#REF!</definedName>
    <definedName name="payement">DATE(YEAR(Loan_Start),MONTH(Loan_Start)+Payment_Number,DAY(Loan_Start))</definedName>
    <definedName name="Payment_Date">DATE(YEAR(Loan_Start),MONTH(Loan_Start)+Payment_Number,DAY(Loan_Start))</definedName>
    <definedName name="PayOutRatio">#REF!</definedName>
    <definedName name="PC_F">#REF!</definedName>
    <definedName name="PC_I">#REF!</definedName>
    <definedName name="PC_J">#REF!</definedName>
    <definedName name="PC_L">#REF!</definedName>
    <definedName name="PC_O">#REF!</definedName>
    <definedName name="PC_P">#REF!</definedName>
    <definedName name="PCR_G">#REF!</definedName>
    <definedName name="PCR_L">#REF!</definedName>
    <definedName name="PCR_M">#REF!</definedName>
    <definedName name="PCR_O">#REF!</definedName>
    <definedName name="PCR_R">#REF!</definedName>
    <definedName name="PCR_S">#REF!</definedName>
    <definedName name="PE_G">#REF!</definedName>
    <definedName name="PE_L">#REF!</definedName>
    <definedName name="PE_M">#REF!</definedName>
    <definedName name="PE_O">#REF!</definedName>
    <definedName name="PE_R">#REF!</definedName>
    <definedName name="PE_S">#REF!</definedName>
    <definedName name="PercentageStep">#REF!</definedName>
    <definedName name="PerditeCrediti">#REF!</definedName>
    <definedName name="Perimeter">#REF!</definedName>
    <definedName name="Period">#REF!</definedName>
    <definedName name="PERMITS">#REF!</definedName>
    <definedName name="persiana_grande">#REF!</definedName>
    <definedName name="Persiana_standard">#REF!</definedName>
    <definedName name="Pesc">#REF!</definedName>
    <definedName name="PG" hidden="1">{#N/A,#N/A,FALSE,"TELEFON"}</definedName>
    <definedName name="phase1">#REF!</definedName>
    <definedName name="phase2">#REF!</definedName>
    <definedName name="Phone">!#REF!</definedName>
    <definedName name="PHSYICAL_STATUS">#REF!</definedName>
    <definedName name="piano">#REF!</definedName>
    <definedName name="Piastrelle_gres">#REF!</definedName>
    <definedName name="PiccadillyERV">#REF!</definedName>
    <definedName name="PiccadillyNIA">#REF!</definedName>
    <definedName name="PiccadillyRent">#REF!</definedName>
    <definedName name="PICIO">#REF!</definedName>
    <definedName name="pietrisco_calcareo">#REF!</definedName>
    <definedName name="pilastri_tipo12">#REF!</definedName>
    <definedName name="pilastri_tipo13">#REF!</definedName>
    <definedName name="pilastri_tipo14">#REF!</definedName>
    <definedName name="pilastri_tipo15">#REF!</definedName>
    <definedName name="pilastri_tipo16">#REF!</definedName>
    <definedName name="pilastri_tipo17">#REF!</definedName>
    <definedName name="pilastri_tipo18">#REF!</definedName>
    <definedName name="pilastro_HD400">#REF!</definedName>
    <definedName name="pilastro_HEB300">#REF!</definedName>
    <definedName name="pilastro_HEB360">#REF!</definedName>
    <definedName name="pilastro_tipo11">#REF!</definedName>
    <definedName name="pippo" hidden="1">#REF!</definedName>
    <definedName name="pippo2">#REF!</definedName>
    <definedName name="piv02b">#REF!</definedName>
    <definedName name="PIV03a">#REF!</definedName>
    <definedName name="PIV04a">#REF!</definedName>
    <definedName name="piv04b">#REF!</definedName>
    <definedName name="pivb03b">#REF!</definedName>
    <definedName name="PIVOT_CODICI_Origine">#REF!</definedName>
    <definedName name="PIVOT_Sorgente">OFFSET(#REF!,0,0,LOOKUP(2,1/(#REF!&lt;&gt;""),ROW(#REF!)),21)</definedName>
    <definedName name="PLUTO">#REF!</definedName>
    <definedName name="poi">#N/A</definedName>
    <definedName name="point1">#REF!</definedName>
    <definedName name="point2">#REF!</definedName>
    <definedName name="policarbonato">#REF!</definedName>
    <definedName name="polist_estr_pav">#REF!</definedName>
    <definedName name="polistirolo_espanso">#REF!</definedName>
    <definedName name="PoolForBookValue">#REF!</definedName>
    <definedName name="PoolPerimeterChoose">#REF!</definedName>
    <definedName name="Port_Chooser">#REF!</definedName>
    <definedName name="porta_bagno_principale">#REF!</definedName>
    <definedName name="porta_bagno_secondaria">#REF!</definedName>
    <definedName name="porta_bil_120x210">#REF!</definedName>
    <definedName name="porta_bil_180x210">#REF!</definedName>
    <definedName name="porta_bil_80x210">#REF!</definedName>
    <definedName name="porta_bil_80x210_bagno">#REF!</definedName>
    <definedName name="porta_bil_90x210">#REF!</definedName>
    <definedName name="porta_bil_90x210_scorr">#REF!</definedName>
    <definedName name="porta_bil_90x266_scorr">#REF!</definedName>
    <definedName name="porta_blindata">#REF!</definedName>
    <definedName name="porta_cantina">#REF!</definedName>
    <definedName name="porta_esterna_vetro">#REF!</definedName>
    <definedName name="porta_esterna_vetro_automatica">#REF!</definedName>
    <definedName name="porta_legno">#REF!</definedName>
    <definedName name="porta_legno_rei120">#REF!</definedName>
    <definedName name="porta_metallica">#REF!</definedName>
    <definedName name="porta_metallica_arch">#REF!</definedName>
    <definedName name="porta_metallica_arch_REI120">#REF!</definedName>
    <definedName name="porta_metallica_rei120">#REF!</definedName>
    <definedName name="porta_metallica_REI120_arch">#REF!</definedName>
    <definedName name="porta_rei_80x210">#REF!</definedName>
    <definedName name="porta_REI_legno_shadbolt">#REF!</definedName>
    <definedName name="porta_rei120_80x210">#REF!</definedName>
    <definedName name="porta_rei120_90_30x210">#REF!</definedName>
    <definedName name="porta_rei120_90_90x210">#REF!</definedName>
    <definedName name="porta_rei90_240x230">#REF!</definedName>
    <definedName name="porta_rei90_300x230">#REF!</definedName>
    <definedName name="porta_rovere">#REF!</definedName>
    <definedName name="porta_scrigno">#REF!</definedName>
    <definedName name="porta_vetrata_180x280">#REF!</definedName>
    <definedName name="porta_vetrata_bussola_180x399">#REF!</definedName>
    <definedName name="portacantina">#REF!</definedName>
    <definedName name="PORTE.TAVOLA.01">#REF!</definedName>
    <definedName name="portelli_sicurezza">#REF!</definedName>
    <definedName name="Portfolio_GPE">#REF!</definedName>
    <definedName name="portion">#REF!</definedName>
    <definedName name="portone_garage_below">#REF!</definedName>
    <definedName name="portone_grage_below">#REF!</definedName>
    <definedName name="portone_scorrevole_500x210">#REF!</definedName>
    <definedName name="portone_sezionale">#REF!</definedName>
    <definedName name="POS">#REF!</definedName>
    <definedName name="posa_facciata">#REF!</definedName>
    <definedName name="posa_rivestimento_pietra">#REF!</definedName>
    <definedName name="posa_rivestimento_pietra_zanche">#REF!</definedName>
    <definedName name="posaplaf1x36">#REF!</definedName>
    <definedName name="posaplaf1x58">#REF!</definedName>
    <definedName name="posizione_foto">#REF!</definedName>
    <definedName name="Post_post">#REF!</definedName>
    <definedName name="POSTCOND">#REF!</definedName>
    <definedName name="POSTCOND2">#REF!</definedName>
    <definedName name="POSTCONM">#REF!</definedName>
    <definedName name="PotentialRecCosts">#REF!</definedName>
    <definedName name="PotentialRents">#REF!</definedName>
    <definedName name="PotRents">#REF!</definedName>
    <definedName name="Pozzetto_in_cav_50_x_50_x_50">#REF!</definedName>
    <definedName name="Pozzetto_sifonato_per_caditoia">#REF!</definedName>
    <definedName name="pp">DATE(YEAR(Loan_Start),MONTH(Loan_Start)+Payment_Number,DAY(Loan_Start))</definedName>
    <definedName name="pppp">#REF!</definedName>
    <definedName name="ppppppp">#REF!</definedName>
    <definedName name="PreConEnd">#REF!</definedName>
    <definedName name="predalles_20">#REF!</definedName>
    <definedName name="predalles_25">#REF!</definedName>
    <definedName name="predalles_30">#REF!</definedName>
    <definedName name="predalles_32">#REF!</definedName>
    <definedName name="predalles_35">#REF!</definedName>
    <definedName name="predalles_36">#REF!</definedName>
    <definedName name="predalles_40">#REF!</definedName>
    <definedName name="predalles_45">#REF!</definedName>
    <definedName name="Predevelopment">#REF!</definedName>
    <definedName name="Predevelopment_Recoveries__Costs">#REF!</definedName>
    <definedName name="PREFABBRICATI">#REF!</definedName>
    <definedName name="Premium">#REF!</definedName>
    <definedName name="PRESUMM">#REF!</definedName>
    <definedName name="prezziario">#REF!</definedName>
    <definedName name="PREZZO">#REF!</definedName>
    <definedName name="prezzo7b05">#REF!</definedName>
    <definedName name="PRICE">#REF!</definedName>
    <definedName name="price1">#REF!</definedName>
    <definedName name="price2">#REF!</definedName>
    <definedName name="price3">#REF!</definedName>
    <definedName name="price4">#REF!</definedName>
    <definedName name="price5">#REF!</definedName>
    <definedName name="price6">#REF!</definedName>
    <definedName name="price7">#REF!</definedName>
    <definedName name="price8">#REF!</definedName>
    <definedName name="priceformula">#REF!</definedName>
    <definedName name="PrimaRDati">#REF!</definedName>
    <definedName name="PrimaRDCF">#REF!</definedName>
    <definedName name="PrimaRGrafico">#REF!</definedName>
    <definedName name="PrimaRigaFile">#REF!</definedName>
    <definedName name="primo_codice">#REF!</definedName>
    <definedName name="primo_codice_pacc">#REF!</definedName>
    <definedName name="primo_mq">#REF!</definedName>
    <definedName name="primo_mq_pacc">#REF!</definedName>
    <definedName name="PrimoICI">#REF!</definedName>
    <definedName name="PRINT_ALL">#REF!</definedName>
    <definedName name="PRINT_ALL_FLOWS">#REF!</definedName>
    <definedName name="PRINT_ANALYSIS">#REF!</definedName>
    <definedName name="Print_Area">#REF!</definedName>
    <definedName name="Print_Area_MI">#REF!</definedName>
    <definedName name="Print_Area_Reset">OFFSET(Full_Print,0,0,Last_Row)</definedName>
    <definedName name="print_area2">#REF!</definedName>
    <definedName name="PRINT_ASSETDESC">#REF!</definedName>
    <definedName name="PRINT_ASSETVAL">#REF!</definedName>
    <definedName name="PRINT_CASHFLOWS">#REF!</definedName>
    <definedName name="Print_Cover">#REF!</definedName>
    <definedName name="PRINT_DEALFL">#REF!</definedName>
    <definedName name="Print_Des">#REF!</definedName>
    <definedName name="PRINT_DEVBUD">#REF!</definedName>
    <definedName name="PRINT_JMTABLE">#REF!</definedName>
    <definedName name="PRINT_LEASES">#REF!</definedName>
    <definedName name="PRINT_LEASESUM">#REF!</definedName>
    <definedName name="PRINT_MATRIX">#REF!</definedName>
    <definedName name="PRINT_MIC">#REF!</definedName>
    <definedName name="PRINT_MSREFF">#REF!</definedName>
    <definedName name="print_out" hidden="1">{#N/A,#N/A,FALSE,"Broker Sheet";#N/A,#N/A,FALSE,"Exec.Summary";#N/A,#N/A,FALSE,"Argus Cash Flow";#N/A,#N/A,FALSE,"SPF";#N/A,#N/A,FALSE,"RentRoll"}</definedName>
    <definedName name="PRINT_PERIMETER">#REF!</definedName>
    <definedName name="PRINT_QTLYFLOWS">#REF!</definedName>
    <definedName name="Print_range2">#REF!</definedName>
    <definedName name="Print_RentR">#REF!</definedName>
    <definedName name="PRINT_RENTROLL">#REF!</definedName>
    <definedName name="Print_SingleCF">#REF!</definedName>
    <definedName name="Print_SingleSemiCF">#REF!</definedName>
    <definedName name="Print_Titles">#N/A</definedName>
    <definedName name="print_titles2">#N/A</definedName>
    <definedName name="PrintAnnual1">#REF!</definedName>
    <definedName name="PrintAssetDesc1">#REF!</definedName>
    <definedName name="PrintCover1">#REF!</definedName>
    <definedName name="PrintDevelopment1">#REF!</definedName>
    <definedName name="PrintLeases1">#REF!</definedName>
    <definedName name="PrintLeaseSum1">#REF!</definedName>
    <definedName name="PrintListCode">#REF!</definedName>
    <definedName name="PrintLoan1">#REF!</definedName>
    <definedName name="PrintManagerQuery">#REF!</definedName>
    <definedName name="PrintQuarter1">#REF!</definedName>
    <definedName name="PrintRentRoll1">#REF!</definedName>
    <definedName name="PrintSelectedSheetsMacroButton">#REF!</definedName>
    <definedName name="PrjctStartMonth2">#REF!</definedName>
    <definedName name="PrjctStartMonthNo.2">#REF!</definedName>
    <definedName name="PROCEEDS">#REF!</definedName>
    <definedName name="proceeds_partic">#REF!</definedName>
    <definedName name="PROGRAM93">#REF!</definedName>
    <definedName name="Proj_DB">#REF!</definedName>
    <definedName name="Proj_name">#REF!</definedName>
    <definedName name="PROJADD">#REF!</definedName>
    <definedName name="PROJECT">#REF!</definedName>
    <definedName name="Project_Cost_Improvements">#REF!</definedName>
    <definedName name="Project_Cost_Land">#REF!</definedName>
    <definedName name="PROJECTINC">#REF!</definedName>
    <definedName name="Projection_Start_Date">#REF!</definedName>
    <definedName name="projections."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ProjectName">{"Client Name or Project Name"}</definedName>
    <definedName name="Projectref">{"Client Name or Project Name"}</definedName>
    <definedName name="Projektbeginn">#REF!</definedName>
    <definedName name="Projektende">#REF!</definedName>
    <definedName name="PROJI">#REF!</definedName>
    <definedName name="promotes">#REF!</definedName>
    <definedName name="Proof">#REF!</definedName>
    <definedName name="ProofRoll">#REF!</definedName>
    <definedName name="PROP_ADDRESS">#REF!</definedName>
    <definedName name="PROP_CITY">#REF!</definedName>
    <definedName name="PROP_DCF_CF">#REF!</definedName>
    <definedName name="PROP_DCF_QTLY">#REF!</definedName>
    <definedName name="prop_mgmt">#REF!</definedName>
    <definedName name="PROP_NAME">#REF!</definedName>
    <definedName name="PROP_SUMMARY">#REF!</definedName>
    <definedName name="PROP_ZIP">#REF!</definedName>
    <definedName name="Property">#REF!</definedName>
    <definedName name="propfeesconso">#REF!</definedName>
    <definedName name="PROPSUM">#REF!</definedName>
    <definedName name="PROSPETTO_DEI_FLUSSI_DI_CASSA">#REF!</definedName>
    <definedName name="PROSPETTO_DI_ANDAMENTO_DELLE_VENDITE">#REF!</definedName>
    <definedName name="Prospetto_strum__16_09_04_Foglio2_Elenca">#REF!</definedName>
    <definedName name="protective_layer">#REF!</definedName>
    <definedName name="protezione_pav_cls">#REF!</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aarea">#REF!</definedName>
    <definedName name="Provincia">#REF!</definedName>
    <definedName name="Provision2" hidden="1">{"plansummary",#N/A,FALSE,"PlanSummary";"sales",#N/A,FALSE,"Sales Rec";"productivity",#N/A,FALSE,"Productivity Rec";"capitalspending",#N/A,FALSE,"Capital Spending"}</definedName>
    <definedName name="Pship_EIN" hidden="1">#REF!</definedName>
    <definedName name="Pship_NA2" hidden="1">#REF!</definedName>
    <definedName name="Publicity">#REF!</definedName>
    <definedName name="puntell_peri_pep20">#REF!</definedName>
    <definedName name="PurchasersCosts">#REF!</definedName>
    <definedName name="pwoefù" hidden="1">{#N/A,#N/A,TRUE,"Proposal";#N/A,#N/A,TRUE,"Assumptions";#N/A,#N/A,TRUE,"Net Income";#N/A,#N/A,TRUE,"Balsheet";#N/A,#N/A,TRUE,"Capex";#N/A,#N/A,TRUE,"Volumes";#N/A,#N/A,TRUE,"Revenues";#N/A,#N/A,TRUE,"Var.Costs";#N/A,#N/A,TRUE,"Personnel";#N/A,#N/A,TRUE,"Other costs";#N/A,#N/A,TRUE,"MKTG and G&amp;A"}</definedName>
    <definedName name="q">#REF!</definedName>
    <definedName name="Q1_Capex">#REF!</definedName>
    <definedName name="Q1_Occupancy">#REF!</definedName>
    <definedName name="Q10_Occupancy">#REF!</definedName>
    <definedName name="Q11_Occupancy">#REF!</definedName>
    <definedName name="Q12_Occupancy">#REF!</definedName>
    <definedName name="Q2_Capex">#REF!</definedName>
    <definedName name="Q2_Occupancy">#REF!</definedName>
    <definedName name="Q3_Capex">#REF!</definedName>
    <definedName name="Q3_Occupancy">#REF!</definedName>
    <definedName name="Q4_Capex">#REF!</definedName>
    <definedName name="Q4_Occupancy">#REF!</definedName>
    <definedName name="Q5_Occupancy">#REF!</definedName>
    <definedName name="Q6_Occupancy">#REF!</definedName>
    <definedName name="Q7_Occupancy">#REF!</definedName>
    <definedName name="Q8_Occupancy">#REF!</definedName>
    <definedName name="Q9_Occupancy">#REF!</definedName>
    <definedName name="QRANGE">#REF!</definedName>
    <definedName name="qry_GAL_ASS01">#REF!</definedName>
    <definedName name="qry_GAL_ASS02">#REF!</definedName>
    <definedName name="qry_GAL_ASS03">#REF!</definedName>
    <definedName name="qry_GAL_ASS04">#REF!</definedName>
    <definedName name="qry_GAL_ASS05">#REF!</definedName>
    <definedName name="qry_lodi_DatiImmobili">#REF!</definedName>
    <definedName name="qry_lodi_ERVxImmUse">#REF!</definedName>
    <definedName name="Quadri_BT">#REF!</definedName>
    <definedName name="quadriMT">#REF!</definedName>
    <definedName name="quantity1">#REF!</definedName>
    <definedName name="quantity2">#REF!</definedName>
    <definedName name="quantity3">#REF!</definedName>
    <definedName name="quarters">#REF!</definedName>
    <definedName name="QUERY_PER_EXCEL">#REF!</definedName>
    <definedName name="QWE" hidden="1">#REF!</definedName>
    <definedName name="R_MECCANICI">#REF!</definedName>
    <definedName name="r_month">#REF!</definedName>
    <definedName name="ragg2_307">#REF!</definedName>
    <definedName name="ragg307">#REF!</definedName>
    <definedName name="rampa_scala">#REF!</definedName>
    <definedName name="Range">#REF!</definedName>
    <definedName name="rangesup">#REF!</definedName>
    <definedName name="rasatura">#REF!</definedName>
    <definedName name="rasature">#REF!</definedName>
    <definedName name="rastrelliera">#REF!</definedName>
    <definedName name="rate">#REF!</definedName>
    <definedName name="rate10">#REF!</definedName>
    <definedName name="rate15">#REF!</definedName>
    <definedName name="rate3">#REF!</definedName>
    <definedName name="rate5">#REF!</definedName>
    <definedName name="rate7">#REF!</definedName>
    <definedName name="RATIO">#REF!</definedName>
    <definedName name="RAW_AREA">#REF!</definedName>
    <definedName name="RAW_RESVAL">#REF!</definedName>
    <definedName name="RAW_UNITS">#REF!</definedName>
    <definedName name="RAW_VALUER">#REF!</definedName>
    <definedName name="RCF">#REF!</definedName>
    <definedName name="RChange">#REF!</definedName>
    <definedName name="REAG">#REF!</definedName>
    <definedName name="REDDITI">#REF!</definedName>
    <definedName name="RedFlag_1">#REF!</definedName>
    <definedName name="RedFlag_10">#REF!</definedName>
    <definedName name="RedFlag_111">#REF!</definedName>
    <definedName name="RedFlag_112">#REF!</definedName>
    <definedName name="RedFlag_113">#REF!</definedName>
    <definedName name="RedFlag_114">#REF!</definedName>
    <definedName name="RedFlag_115">#REF!</definedName>
    <definedName name="RedFlag_116">#REF!</definedName>
    <definedName name="RedFlag_117">#REF!</definedName>
    <definedName name="RedFlag_118">#REF!</definedName>
    <definedName name="RedFlag_119">#REF!</definedName>
    <definedName name="RedFlag_120">#REF!</definedName>
    <definedName name="RedFlag_121">#REF!</definedName>
    <definedName name="RedFlag_122">#REF!</definedName>
    <definedName name="RedFlag_123">#REF!</definedName>
    <definedName name="RedFlag_124">#REF!</definedName>
    <definedName name="RedFlag_125">#REF!</definedName>
    <definedName name="RedFlag_126">#REF!</definedName>
    <definedName name="RedFlag_127">#REF!</definedName>
    <definedName name="RedFlag_128">#REF!</definedName>
    <definedName name="RedFlag_129">#REF!</definedName>
    <definedName name="RedFlag_130">#REF!</definedName>
    <definedName name="RedFlag_131">#REF!</definedName>
    <definedName name="RedFlag_132">#REF!</definedName>
    <definedName name="RedFlag_133">#REF!</definedName>
    <definedName name="RedFlag_134">#REF!</definedName>
    <definedName name="RedFlag_135">#REF!</definedName>
    <definedName name="RedFlag_136">#REF!</definedName>
    <definedName name="RedFlag_137">#REF!</definedName>
    <definedName name="RedFlag_138">#REF!</definedName>
    <definedName name="RedFlag_139">#REF!</definedName>
    <definedName name="RedFlag_14">#REF!</definedName>
    <definedName name="RedFlag_140">#REF!</definedName>
    <definedName name="RedFlag_141">#REF!</definedName>
    <definedName name="RedFlag_142">#REF!</definedName>
    <definedName name="RedFlag_143">#REF!</definedName>
    <definedName name="RedFlag_144">#REF!</definedName>
    <definedName name="RedFlag_145">#REF!</definedName>
    <definedName name="RedFlag_146">#REF!</definedName>
    <definedName name="RedFlag_147">#REF!</definedName>
    <definedName name="RedFlag_148">#REF!</definedName>
    <definedName name="RedFlag_15">#REF!</definedName>
    <definedName name="RedFlag_16">#REF!</definedName>
    <definedName name="RedFlag_17">#REF!</definedName>
    <definedName name="RedFlag_18">#REF!</definedName>
    <definedName name="RedFlag_185">#REF!</definedName>
    <definedName name="RedFlag_186">#REF!</definedName>
    <definedName name="RedFlag_187">#REF!</definedName>
    <definedName name="RedFlag_188">#REF!</definedName>
    <definedName name="RedFlag_189">#REF!</definedName>
    <definedName name="RedFlag_19">#REF!</definedName>
    <definedName name="RedFlag_190">#REF!</definedName>
    <definedName name="RedFlag_191">#REF!</definedName>
    <definedName name="RedFlag_192">#REF!</definedName>
    <definedName name="RedFlag_193">#REF!</definedName>
    <definedName name="RedFlag_194">#REF!</definedName>
    <definedName name="RedFlag_195">#REF!</definedName>
    <definedName name="RedFlag_196">#REF!</definedName>
    <definedName name="RedFlag_197">#REF!</definedName>
    <definedName name="RedFlag_198">#REF!</definedName>
    <definedName name="RedFlag_199">#REF!</definedName>
    <definedName name="RedFlag_2">#REF!</definedName>
    <definedName name="RedFlag_20">#REF!</definedName>
    <definedName name="RedFlag_200">#REF!</definedName>
    <definedName name="RedFlag_201">#REF!</definedName>
    <definedName name="RedFlag_202">#REF!</definedName>
    <definedName name="RedFlag_203">#REF!</definedName>
    <definedName name="RedFlag_21">#REF!</definedName>
    <definedName name="RedFlag_22">#REF!</definedName>
    <definedName name="RedFlag_23">#REF!</definedName>
    <definedName name="RedFlag_25">#REF!</definedName>
    <definedName name="RedFlag_26">#REF!</definedName>
    <definedName name="RedFlag_27">#REF!</definedName>
    <definedName name="RedFlag_28">#REF!</definedName>
    <definedName name="RedFlag_29">#REF!</definedName>
    <definedName name="RedFlag_30">#REF!</definedName>
    <definedName name="RedFlag_31">#REF!</definedName>
    <definedName name="RedFlag_32">#REF!</definedName>
    <definedName name="RedFlag_33">#REF!</definedName>
    <definedName name="RedFlag_34">#REF!</definedName>
    <definedName name="RedFlag_35">#REF!</definedName>
    <definedName name="RedFlag_36">#REF!</definedName>
    <definedName name="RedFlag_37">#REF!</definedName>
    <definedName name="RedFlag_38">#REF!</definedName>
    <definedName name="RedFlag_39">#REF!</definedName>
    <definedName name="RedFlag_40">#REF!</definedName>
    <definedName name="RedFlag_41">#REF!</definedName>
    <definedName name="RedFlag_42">#REF!</definedName>
    <definedName name="RedFlag_43">#REF!</definedName>
    <definedName name="RedFlag_49">#REF!</definedName>
    <definedName name="RedFlag_50">#REF!</definedName>
    <definedName name="RedFlag_51">#REF!</definedName>
    <definedName name="RedFlag_52">#REF!</definedName>
    <definedName name="RedFlag_53">#REF!</definedName>
    <definedName name="RedFlag_54">#REF!</definedName>
    <definedName name="RedFlag_56">#REF!</definedName>
    <definedName name="RedFlag_57">#REF!</definedName>
    <definedName name="RedFlag_58">#REF!</definedName>
    <definedName name="RedFlag_59">#REF!</definedName>
    <definedName name="RedFlag_60">#REF!</definedName>
    <definedName name="RedFlag_61">#REF!</definedName>
    <definedName name="RedFlag_62">#REF!</definedName>
    <definedName name="RedFlag_63">#REF!</definedName>
    <definedName name="RedFlag_64">#REF!</definedName>
    <definedName name="RedFlag_65">#REF!</definedName>
    <definedName name="RedFlag_66">#REF!</definedName>
    <definedName name="RedFlag_67">#REF!</definedName>
    <definedName name="RedFlag_68">#REF!</definedName>
    <definedName name="RedFlag_69">#REF!</definedName>
    <definedName name="RedFlag_70">#REF!</definedName>
    <definedName name="RedFlag_71">#REF!</definedName>
    <definedName name="RedFlag_72">#REF!</definedName>
    <definedName name="RedFlag_73">#REF!</definedName>
    <definedName name="RedFlag_74">#REF!</definedName>
    <definedName name="RedFlag_75">#REF!</definedName>
    <definedName name="RedFlag_76">#REF!</definedName>
    <definedName name="RedFlag_77">#REF!</definedName>
    <definedName name="RedFlag_78">#REF!</definedName>
    <definedName name="RedFlag_79">#REF!</definedName>
    <definedName name="RedFlag_80">#REF!</definedName>
    <definedName name="RedFlag_81">#REF!</definedName>
    <definedName name="RedFlag_82">#REF!</definedName>
    <definedName name="RedFlag_83">#REF!</definedName>
    <definedName name="RedFlag_84">#REF!</definedName>
    <definedName name="RedFlag_85">#REF!</definedName>
    <definedName name="RedFlag_86">#REF!</definedName>
    <definedName name="RedFlag_87">#REF!</definedName>
    <definedName name="RedFlag_88">#REF!</definedName>
    <definedName name="RedFlag_89">#REF!</definedName>
    <definedName name="RedFlag_90">#REF!</definedName>
    <definedName name="RedFlag_91">#REF!</definedName>
    <definedName name="RedFlag_92">#REF!</definedName>
    <definedName name="RedFlag_93">#REF!</definedName>
    <definedName name="RedFlag_94">#REF!</definedName>
    <definedName name="REF" hidden="1">{#N/A,#N/A,FALSE,"COMP"}</definedName>
    <definedName name="refinance">#REF!</definedName>
    <definedName name="refinance_hurdle">#REF!</definedName>
    <definedName name="refinance_perc">#REF!</definedName>
    <definedName name="refinance_qrt">#REF!</definedName>
    <definedName name="refinancedamount">#REF!</definedName>
    <definedName name="refinancemonth">#REF!</definedName>
    <definedName name="Regione">#REF!</definedName>
    <definedName name="_xlnm.Recorder">#REF!</definedName>
    <definedName name="reimburse_rate">#REF!</definedName>
    <definedName name="rein1">#REF!</definedName>
    <definedName name="rein10">#REF!</definedName>
    <definedName name="rein11">#REF!</definedName>
    <definedName name="rein12">#REF!</definedName>
    <definedName name="rein13">#REF!</definedName>
    <definedName name="rein14">#REF!</definedName>
    <definedName name="rein15">#REF!</definedName>
    <definedName name="rein2">#REF!</definedName>
    <definedName name="rein3">#REF!</definedName>
    <definedName name="rein4">#REF!</definedName>
    <definedName name="rein5">#REF!</definedName>
    <definedName name="rein6">#REF!</definedName>
    <definedName name="rein7">#REF!</definedName>
    <definedName name="rein8">#REF!</definedName>
    <definedName name="rein9">#REF!</definedName>
    <definedName name="Reina_epossicatramosa">#REF!</definedName>
    <definedName name="reinterro">#REF!</definedName>
    <definedName name="reinterro_plinti">#REF!</definedName>
    <definedName name="remainfee">#REF!</definedName>
    <definedName name="RENOVATION">#REF!</definedName>
    <definedName name="Rent">#REF!</definedName>
    <definedName name="Rent184190">#REF!</definedName>
    <definedName name="Rent3234">#REF!</definedName>
    <definedName name="Rent7892">#REF!</definedName>
    <definedName name="Rent7983">#REF!</definedName>
    <definedName name="Rent7989">#REF!</definedName>
    <definedName name="rental_cover">#REF!</definedName>
    <definedName name="rental_escalation">#REF!</definedName>
    <definedName name="rental_yield">#REF!</definedName>
    <definedName name="RentBandingpsf">#REF!</definedName>
    <definedName name="RentRange">#REF!</definedName>
    <definedName name="Rents">#REF!</definedName>
    <definedName name="RentYR0">#REF!</definedName>
    <definedName name="Required_RE_Growth">#REF!</definedName>
    <definedName name="ResArea">#REF!</definedName>
    <definedName name="Residential">#REF!</definedName>
    <definedName name="residenziale" hidden="1">#REF!</definedName>
    <definedName name="resilient_mat">#REF!</definedName>
    <definedName name="RESILINE">#REF!</definedName>
    <definedName name="resina">#REF!</definedName>
    <definedName name="resina_bas">#REF!</definedName>
    <definedName name="resina_basement">#REF!</definedName>
    <definedName name="resina_locali_tecnici">#REF!</definedName>
    <definedName name="resina_loctecn">#REF!</definedName>
    <definedName name="RESITITLE">#REF!</definedName>
    <definedName name="RESVAL_INCLAND">#REF!</definedName>
    <definedName name="Retail_Ref">#REF!</definedName>
    <definedName name="rete_elettrosaldata">#REF!</definedName>
    <definedName name="Revolver_Interest">#REF!</definedName>
    <definedName name="RevPotential">#REF!</definedName>
    <definedName name="rhrth">#REF!</definedName>
    <definedName name="ric_bmsele">#REF!</definedName>
    <definedName name="ric_bmsmec">#REF!</definedName>
    <definedName name="ric_fire">#REF!</definedName>
    <definedName name="ric_mat">#REF!</definedName>
    <definedName name="ric_tot">#REF!</definedName>
    <definedName name="ric_TVCC">#REF!</definedName>
    <definedName name="ricarico">#REF!</definedName>
    <definedName name="Ricavi">#REF!</definedName>
    <definedName name="Richiami">#REF!</definedName>
    <definedName name="rid_Ariatta">#REF!</definedName>
    <definedName name="rid_Ariatta_mecc">#REF!</definedName>
    <definedName name="rie_gen">#REF!</definedName>
    <definedName name="rie_gen_1">#REF!</definedName>
    <definedName name="rie_gen_5">#REF!</definedName>
    <definedName name="rie_gen_6">#REF!</definedName>
    <definedName name="rie_gen_7">#REF!</definedName>
    <definedName name="rie_gen_8">#REF!</definedName>
    <definedName name="rie_tipo">#REF!</definedName>
    <definedName name="rie_tipo_1">#REF!</definedName>
    <definedName name="rie_tipo_5">#REF!</definedName>
    <definedName name="rie_tipo_6">#REF!</definedName>
    <definedName name="rie_tipo_7">#REF!</definedName>
    <definedName name="rie_tipo_8">#REF!</definedName>
    <definedName name="RIEMPIMENTI">#REF!</definedName>
    <definedName name="RIEP" hidden="1">{#N/A,#N/A,FALSE,"Leasing 6A"}</definedName>
    <definedName name="RIEPILOGO">#REF!</definedName>
    <definedName name="rim_tiranti">#REF!</definedName>
    <definedName name="rimozione_tiranti">#REF!</definedName>
    <definedName name="Risk_free_rate">#REF!</definedName>
    <definedName name="Risk_out">#REF!</definedName>
    <definedName name="risk_premium">#REF!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tress1TF" hidden="1">0</definedName>
    <definedName name="RiskUpdateDisplay" hidden="1">FALSE</definedName>
    <definedName name="RiskUseDifferentSeedForEachSim" hidden="1">FALSE</definedName>
    <definedName name="RiskUseFixedSeed" hidden="1">FALSE</definedName>
    <definedName name="RiskUseMultipleCPUs" hidden="1">FALSE</definedName>
    <definedName name="RISORSE">#REF!</definedName>
    <definedName name="RISORSEMECCANICI">#REF!</definedName>
    <definedName name="riv_bagni_gres">#REF!</definedName>
    <definedName name="riv_parete_ceramico">#REF!</definedName>
    <definedName name="riv_parete_resina">#REF!</definedName>
    <definedName name="rivest_parete_legno">#REF!</definedName>
    <definedName name="rivest_parete_legno_SADUN">#REF!</definedName>
    <definedName name="rivestimento">#REF!</definedName>
    <definedName name="rivestimento_ceramica_edconvenz">#REF!</definedName>
    <definedName name="rivestimento_ed.conv">#REF!</definedName>
    <definedName name="rivestimento_facciata">#REF!</definedName>
    <definedName name="rivestimento_fornitura_marenero">#REF!</definedName>
    <definedName name="rivestimento_fornitura_MN">#REF!</definedName>
    <definedName name="rivestimento_inox">#REF!</definedName>
    <definedName name="rivestimento_inox_curvo">#REF!</definedName>
    <definedName name="rivestimento_pannello_vetro">#REF!</definedName>
    <definedName name="rivestimento_parete_ceramica">#REF!</definedName>
    <definedName name="RIVESTIMENTO_PARETE_CERAMICA_bagni">#REF!</definedName>
    <definedName name="RIVESTIMENTO_PARETE_CERAMICA_UFFICI">#REF!</definedName>
    <definedName name="rivestimento_parete_cls">#REF!</definedName>
    <definedName name="rivestimento_parete_intvenez">#REF!</definedName>
    <definedName name="rivestimento_parete_legno_toilet">#REF!</definedName>
    <definedName name="rivestimento_parete_legno_toilet_SADUN">#REF!</definedName>
    <definedName name="rivestimento_parete_pietraAB">#REF!</definedName>
    <definedName name="rivestimento_parete_pietraSF">#REF!</definedName>
    <definedName name="rivestimento_parete_vetro">#REF!</definedName>
    <definedName name="rivestimento_parete_vetro_ill">#REF!</definedName>
    <definedName name="rivestimento_parete_vetro_MAKINGGLASS">#REF!</definedName>
    <definedName name="rivestimento_pareti_MC_fpo">#REF!</definedName>
    <definedName name="rivestimento_pietra_marenero">#REF!</definedName>
    <definedName name="rivestimento_pietraB">#REF!</definedName>
    <definedName name="rivestimento_pietraBB">#REF!</definedName>
    <definedName name="rivestimento_pittura">#REF!</definedName>
    <definedName name="rivestimento_pittura_above">#REF!</definedName>
    <definedName name="rivestimento_pittura_below">#REF!</definedName>
    <definedName name="rivestimento_pittura_esterna">#REF!</definedName>
    <definedName name="rivestimento_top_tech_stone">#REF!</definedName>
    <definedName name="rivestimento_tufo">#REF!</definedName>
    <definedName name="RIVESTIMETO_PARETE_CERAMICA_UFFICI">#REF!</definedName>
    <definedName name="rlAcquisitionCashflow_Tot">#REF!</definedName>
    <definedName name="rlAgencyCost_Tot">#REF!</definedName>
    <definedName name="rlAssetData">#REF!</definedName>
    <definedName name="rlBonus_Tot">#REF!</definedName>
    <definedName name="rlCapexPI_Tot">#REF!</definedName>
    <definedName name="rlCapexTI_Tot">#REF!</definedName>
    <definedName name="rlCashflowPreDisposition_Tot">#REF!</definedName>
    <definedName name="rlCostoVenduto_Tot">#REF!</definedName>
    <definedName name="rlDispCosts_Agency_Tot">#REF!</definedName>
    <definedName name="rlDispCosts_Legal_Tot">#REF!</definedName>
    <definedName name="rlDisposedCashflow_Tot">#REF!</definedName>
    <definedName name="rlDispositionCashflows_Tot">#REF!</definedName>
    <definedName name="rlDispositionValues_Tot">#REF!</definedName>
    <definedName name="rlICI_Tot">#REF!</definedName>
    <definedName name="rlInflationIndex_Tot">#REF!</definedName>
    <definedName name="rlInsurance_Tot">#REF!</definedName>
    <definedName name="rlMarketingCost_Tot">#REF!</definedName>
    <definedName name="rlNOI_Tot">#REF!</definedName>
    <definedName name="rlNonRecCosts_AM_Tot">#REF!</definedName>
    <definedName name="rlNonRecCosts_FM_Tot">#REF!</definedName>
    <definedName name="rlNonRecCosts_Other_Tot">#REF!</definedName>
    <definedName name="rlNonRecCosts_PM_Tot">#REF!</definedName>
    <definedName name="rlNonRecCosts_PrjM_Tot">#REF!</definedName>
    <definedName name="rlNonRecCosts_RandM_Tot">#REF!</definedName>
    <definedName name="rlOccupancy_Tot">#REF!</definedName>
    <definedName name="rlOtherCapex_Tot">#REF!</definedName>
    <definedName name="rlOtherTaxes_Tot">#REF!</definedName>
    <definedName name="rlRecoverableCosts_Tot">#REF!</definedName>
    <definedName name="rlRentalRevenue_Tot">#REF!</definedName>
    <definedName name="rlServiceCharge_Tot">#REF!</definedName>
    <definedName name="rlTI_Tot">#REF!</definedName>
    <definedName name="rlUndispOccupancy_Tot">#REF!</definedName>
    <definedName name="rlUndisposedCashflow_Tot">#REF!</definedName>
    <definedName name="RMax">#REF!</definedName>
    <definedName name="RMin">#REF!</definedName>
    <definedName name="rngAttS3">#REF!</definedName>
    <definedName name="rngDataOraAgg">#REF!</definedName>
    <definedName name="rngDtSc">#REF!</definedName>
    <definedName name="rngEntityTypes" hidden="1">#REF!</definedName>
    <definedName name="rngStates" hidden="1">#REF!</definedName>
    <definedName name="Ro_Base_Ass">#REF!</definedName>
    <definedName name="RO_Market_Rent">#REF!</definedName>
    <definedName name="ro_rent_roll">#REF!</definedName>
    <definedName name="ro_tenant_rent">#REF!</definedName>
    <definedName name="ROA">#REF!</definedName>
    <definedName name="roe">#REF!</definedName>
    <definedName name="ROLL">#REF!</definedName>
    <definedName name="ROLL_HOME">#REF!</definedName>
    <definedName name="ROLL_HOME2">#REF!</definedName>
    <definedName name="ROLL_HOME3">#REF!</definedName>
    <definedName name="roll_line">#REF!</definedName>
    <definedName name="ROLL_LINE2">#REF!</definedName>
    <definedName name="ROLL_LINE3">#REF!</definedName>
    <definedName name="RollCF1">#REF!</definedName>
    <definedName name="RollCF2">#REF!</definedName>
    <definedName name="RollHomeArea1">#REF!</definedName>
    <definedName name="RollHomeArea2">#REF!</definedName>
    <definedName name="RollHomeArea3">#REF!</definedName>
    <definedName name="RollStart">#REF!</definedName>
    <definedName name="ROLLSTART2">#REF!</definedName>
    <definedName name="ROLLSTART3">#REF!</definedName>
    <definedName name="Rollup12">#REF!</definedName>
    <definedName name="ROLLUPDAY">#REF!</definedName>
    <definedName name="ROLLUPTIME">#REF!</definedName>
    <definedName name="ROUT">#REF!</definedName>
    <definedName name="rPassingRent">#REF!</definedName>
    <definedName name="rpc">#REF!</definedName>
    <definedName name="rpi">#REF!</definedName>
    <definedName name="RRP">#REF!</definedName>
    <definedName name="rTracciato">#REF!</definedName>
    <definedName name="rullo_vibrante">#REF!</definedName>
    <definedName name="RunTest">#REF!</definedName>
    <definedName name="rv_debt">#REF!</definedName>
    <definedName name="rv_equity">#REF!</definedName>
    <definedName name="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_DATE">#REF!</definedName>
    <definedName name="SAAA">#REF!</definedName>
    <definedName name="Sabbia">#REF!</definedName>
    <definedName name="Sale">#REF!</definedName>
    <definedName name="sale_leaseback_proceeds">#REF!</definedName>
    <definedName name="SALE_QTR0">#REF!</definedName>
    <definedName name="SALE_QTR1">#REF!</definedName>
    <definedName name="SALE_QTR10">#REF!</definedName>
    <definedName name="SALE_QTR11">#REF!</definedName>
    <definedName name="SALE_QTR12">#REF!</definedName>
    <definedName name="SALE_QTR13">#REF!</definedName>
    <definedName name="SALE_QTR14">#REF!</definedName>
    <definedName name="SALE_QTR15">#REF!</definedName>
    <definedName name="SALE_QTR16">#REF!</definedName>
    <definedName name="SALE_QTR17">#REF!</definedName>
    <definedName name="SALE_QTR18">#REF!</definedName>
    <definedName name="SALE_QTR19">#REF!</definedName>
    <definedName name="SALE_QTR2">#REF!</definedName>
    <definedName name="SALE_QTR20">#REF!</definedName>
    <definedName name="SALE_QTR21">#REF!</definedName>
    <definedName name="SALE_QTR22">#REF!</definedName>
    <definedName name="SALE_QTR23">#REF!</definedName>
    <definedName name="SALE_QTR24">#REF!</definedName>
    <definedName name="SALE_QTR25">#REF!</definedName>
    <definedName name="SALE_QTR26">#REF!</definedName>
    <definedName name="SALE_QTR27">#REF!</definedName>
    <definedName name="SALE_QTR28">#REF!</definedName>
    <definedName name="SALE_QTR3">#REF!</definedName>
    <definedName name="SALE_QTR4">#REF!</definedName>
    <definedName name="SALE_QTR5">#REF!</definedName>
    <definedName name="SALE_QTR6">#REF!</definedName>
    <definedName name="SALE_QTR7">#REF!</definedName>
    <definedName name="SALE_QTR8">#REF!</definedName>
    <definedName name="SALE_QTR9">#REF!</definedName>
    <definedName name="SALEDATE2">#REF!</definedName>
    <definedName name="SALEDATED">#REF!</definedName>
    <definedName name="SALEDATED2">#REF!</definedName>
    <definedName name="SALEDATEM">#REF!</definedName>
    <definedName name="SaleDateRes">#REF!</definedName>
    <definedName name="sanitari">#REF!</definedName>
    <definedName name="sanitari_DISABILI">#REF!</definedName>
    <definedName name="sanitari_ed.conv">#REF!</definedName>
    <definedName name="Santa_Maria">#REF!</definedName>
    <definedName name="SAPBEXrevision" hidden="1">10</definedName>
    <definedName name="SAPBEXsysID" hidden="1">"PBW"</definedName>
    <definedName name="SAPBEXwbID" hidden="1">"3QDDMPR20I4CMDQTGIAR2VQ51"</definedName>
    <definedName name="Saracinesca_DN_100">#REF!</definedName>
    <definedName name="Saracinesca_DN_50">#REF!</definedName>
    <definedName name="SAss">#REF!</definedName>
    <definedName name="sati">#REF!</definedName>
    <definedName name="SavileNIA">#REF!</definedName>
    <definedName name="SavileRent">#REF!</definedName>
    <definedName name="SB_per_interessi_A">#REF!</definedName>
    <definedName name="SB_per_interessi_B">#REF!</definedName>
    <definedName name="SB_per_interessi_VAT">#REF!</definedName>
    <definedName name="sbal10">#REF!</definedName>
    <definedName name="sbal15">#REF!</definedName>
    <definedName name="sbal3">#REF!</definedName>
    <definedName name="sbal5">#REF!</definedName>
    <definedName name="sbal7">#REF!</definedName>
    <definedName name="sbarre_acciaio">#REF!</definedName>
    <definedName name="SC" hidden="1">{#N/A,#N/A,FALSE,"BANNERS";#N/A,#N/A,FALSE,"Market";#N/A,#N/A,FALSE,"Tel Rev";#N/A,#N/A,FALSE,"Revenues IOL";#N/A,#N/A,FALSE,"Invest";#N/A,#N/A,FALSE,"Op Cost1";#N/A,#N/A,FALSE,"Op Cost2";#N/A,#N/A,FALSE,"Oth_&amp;_Tot_Revenues";#N/A,#N/A,FALSE,"Fin Mod";#N/A,#N/A,FALSE,"FinMod_RoW";#N/A,#N/A,FALSE,"P&amp;E Burocrat";#N/A,#N/A,FALSE,"cash flow"}</definedName>
    <definedName name="SC_AEC">#REF!</definedName>
    <definedName name="SC_AH">#REF!</definedName>
    <definedName name="SC_ARES">#REF!</definedName>
    <definedName name="SC_CASTALDI">#REF!</definedName>
    <definedName name="SC_CAVI">#REF!</definedName>
    <definedName name="SC_COMAR">#REF!</definedName>
    <definedName name="SC_DALI">#REF!</definedName>
    <definedName name="SC_DISANO">#REF!</definedName>
    <definedName name="SC_DP">#REF!</definedName>
    <definedName name="SC_FOSNOVA">#REF!</definedName>
    <definedName name="SC_GEWISS">#REF!</definedName>
    <definedName name="SC_GW">#REF!</definedName>
    <definedName name="SC_IDEALLUX">#REF!</definedName>
    <definedName name="SC_IX">#REF!</definedName>
    <definedName name="SC_OVA">#REF!</definedName>
    <definedName name="SC_PHILIPS">#REF!</definedName>
    <definedName name="SC_SBP">#REF!</definedName>
    <definedName name="SC_SCN">#REF!</definedName>
    <definedName name="SC_SERA">#REF!</definedName>
    <definedName name="SC_TRILUX">#REF!</definedName>
    <definedName name="SC_UPS">#REF!</definedName>
    <definedName name="SC_ZUCCHINI">#REF!</definedName>
    <definedName name="Scadenza1">#REF!</definedName>
    <definedName name="Scadenza2">#REF!</definedName>
    <definedName name="scala_cls_pref">#REF!</definedName>
    <definedName name="scalaint">#REF!</definedName>
    <definedName name="scapitozzatura">#REF!</definedName>
    <definedName name="SCASH">#REF!</definedName>
    <definedName name="SCAVI">#REF!</definedName>
    <definedName name="scavo">#REF!</definedName>
    <definedName name="scavo_arch">#REF!</definedName>
    <definedName name="scavo_fond">#REF!</definedName>
    <definedName name="scavo_gen">#REF!</definedName>
    <definedName name="scavo_gen_rev01">#REF!</definedName>
    <definedName name="scavo_parziale">#REF!</definedName>
    <definedName name="scavo_plinti">#REF!</definedName>
    <definedName name="scavo_ristretta">#REF!</definedName>
    <definedName name="scavo_ristretta_rev01">#REF!</definedName>
    <definedName name="scavo_sbanc_arch">#REF!</definedName>
    <definedName name="scavo_sbanc_gen">#REF!</definedName>
    <definedName name="scavo_sezione_cunic">#REF!</definedName>
    <definedName name="scavo_sezione_plinti">#REF!</definedName>
    <definedName name="Scen1">#REF!</definedName>
    <definedName name="scenari">#REF!</definedName>
    <definedName name="scenario">#REF!</definedName>
    <definedName name="SCENARIO1">#REF!</definedName>
    <definedName name="SCENARIO2">#REF!</definedName>
    <definedName name="SCENARIO3">#REF!</definedName>
    <definedName name="sch_sconto">#REF!</definedName>
    <definedName name="schneider">#REF!</definedName>
    <definedName name="Schneider_MT">#REF!</definedName>
    <definedName name="SCI">#REF!</definedName>
    <definedName name="SCLIQ">#REF!</definedName>
    <definedName name="SCOB">#REF!</definedName>
    <definedName name="scobo">#REF!</definedName>
    <definedName name="SCOfficeRange">#REF!</definedName>
    <definedName name="SComm">#REF!</definedName>
    <definedName name="Scommerciale">#REF!</definedName>
    <definedName name="Scommerciale_esterni">#REF!</definedName>
    <definedName name="Scommerciale_Totale">#REF!</definedName>
    <definedName name="Scommerciale2">#REF!</definedName>
    <definedName name="SCommFraz">#REF!</definedName>
    <definedName name="sconto">#REF!</definedName>
    <definedName name="SCONTO_COSMEC">#REF!</definedName>
    <definedName name="SCONTOCM">#REF!</definedName>
    <definedName name="SCONTOEPU">#REF!</definedName>
    <definedName name="scorrevole">#REF!</definedName>
    <definedName name="scossalina_46mm">#REF!</definedName>
    <definedName name="scossalina_61mm">#REF!</definedName>
    <definedName name="scossalina_alu">#REF!</definedName>
    <definedName name="SCResiRange">#REF!</definedName>
    <definedName name="SCRetailRange">#REF!</definedName>
    <definedName name="SCSA">#REF!</definedName>
    <definedName name="SCSB">#REF!</definedName>
    <definedName name="scurve">#REF!</definedName>
    <definedName name="SCURVEROW">#REF!</definedName>
    <definedName name="SCVAT">#REF!</definedName>
    <definedName name="SCVGH"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CZoneAAvgID">#REF!</definedName>
    <definedName name="SCZoneAAvgRentID">#REF!</definedName>
    <definedName name="SCZoneBAvgID">#REF!</definedName>
    <definedName name="SCZoneBAvgRentID">#REF!</definedName>
    <definedName name="SCZoneCAvgID">#REF!</definedName>
    <definedName name="SCZoneCAvgRentID">#REF!</definedName>
    <definedName name="SCZoneDAvgID">#REF!</definedName>
    <definedName name="SCZoneEAvgID">#REF!</definedName>
    <definedName name="SCZoneFAvgID">#REF!</definedName>
    <definedName name="SCZoneGAvgID">#REF!</definedName>
    <definedName name="SCZoneHAvgID">#REF!</definedName>
    <definedName name="SCZoneIAvgID">#REF!</definedName>
    <definedName name="sdfasfawva">#REF!</definedName>
    <definedName name="sdfeweg">#REF!</definedName>
    <definedName name="sdfsdf">#REF!</definedName>
    <definedName name="sdfsdfsd">#REF!</definedName>
    <definedName name="sdfsdfsdfsdfsd">#REF!</definedName>
    <definedName name="sdfsdgerteryery">#REF!</definedName>
    <definedName name="SdG">#REF!</definedName>
    <definedName name="SDGED">#REF!</definedName>
    <definedName name="SdGnd">#REF!</definedName>
    <definedName name="SdGq">#REF!</definedName>
    <definedName name="sdgsdgsdg">#REF!</definedName>
    <definedName name="sds" hidden="1">{"plansummary",#N/A,FALSE,"PlanSummary";"sales",#N/A,FALSE,"Sales Rec";"productivity",#N/A,FALSE,"Productivity Rec";"capitalspending",#N/A,FALSE,"Capital Spending"}</definedName>
    <definedName name="secur_bal">#REF!</definedName>
    <definedName name="SecValue">#REF!</definedName>
    <definedName name="Sega_circolare">#REF!</definedName>
    <definedName name="Segmentation">#REF!</definedName>
    <definedName name="SegmentSelection">#REF!</definedName>
    <definedName name="SEGNALETICA">#REF!</definedName>
    <definedName name="Selected_CFs">#REF!</definedName>
    <definedName name="selfam_rate">#REF!</definedName>
    <definedName name="Seller_Code">#REF!</definedName>
    <definedName name="SELLER_CONTROL">#REF!</definedName>
    <definedName name="sen3C">#REF!</definedName>
    <definedName name="sen3out">#REF!</definedName>
    <definedName name="sen3R">#REF!</definedName>
    <definedName name="sencount" hidden="1">1</definedName>
    <definedName name="Senior">#REF!</definedName>
    <definedName name="SENIOR_A_per_Agency_fee">#REF!</definedName>
    <definedName name="SENIOR_A_per_Altri_costi">#REF!</definedName>
    <definedName name="SENIOR_A_per_Imposta_sostitutiva">#REF!</definedName>
    <definedName name="SENIOR_A_per_Underwriting_fees">#REF!</definedName>
    <definedName name="SENIOR_B_per_Agency_fee">#REF!</definedName>
    <definedName name="SENIOR_B_per_Altri_costi">#REF!</definedName>
    <definedName name="SENIOR_B_per_Arrangement_fee">#REF!</definedName>
    <definedName name="SENIOR_B_per_Commitment_fees">#REF!</definedName>
    <definedName name="SENIOR_B_per_Imposta_sostitutiva">#REF!</definedName>
    <definedName name="SENIOR_B_per_Underwriting_fees">#REF!</definedName>
    <definedName name="SENIOR_per_Altri_costi">#REF!</definedName>
    <definedName name="SENIOR_per_Commitment_fees">#REF!</definedName>
    <definedName name="sensitivity">#REF!</definedName>
    <definedName name="sensitivity_chart">#REF!</definedName>
    <definedName name="sensitivity_out1">#REF!</definedName>
    <definedName name="sensitivity_out2">#REF!</definedName>
    <definedName name="sensitivity_out3">#REF!</definedName>
    <definedName name="sensitivity_out4">#REF!</definedName>
    <definedName name="sensitivity_out5">#REF!</definedName>
    <definedName name="sensitivity_out6">#REF!</definedName>
    <definedName name="sensitivity_out7">#REF!</definedName>
    <definedName name="sensitivity_out8">#REF!</definedName>
    <definedName name="sensitivity2">#REF!</definedName>
    <definedName name="SensitivityAnalTable">#REF!</definedName>
    <definedName name="sensitivityline">#REF!</definedName>
    <definedName name="sensitivityprint">#REF!</definedName>
    <definedName name="SensTest">#REF!</definedName>
    <definedName name="SEQT">#REF!</definedName>
    <definedName name="serr_nastro">#REF!</definedName>
    <definedName name="SERRAMENTI">#REF!</definedName>
    <definedName name="serramento_vitrocsa">#REF!</definedName>
    <definedName name="serranda_tagliafuoco">#REF!</definedName>
    <definedName name="Sesterna">#REF!</definedName>
    <definedName name="SetFiles">#REF!</definedName>
    <definedName name="SetUpFee">#REF!</definedName>
    <definedName name="Seven">#REF!</definedName>
    <definedName name="Seventeen">#REF!</definedName>
    <definedName name="sfdsdf">#REF!</definedName>
    <definedName name="sfdsdfdsf">#REF!</definedName>
    <definedName name="sfdsf">#REF!</definedName>
    <definedName name="Sfondiaria">#REF!</definedName>
    <definedName name="sfsd">#REF!</definedName>
    <definedName name="SG">#REF!</definedName>
    <definedName name="SGD">#REF!</definedName>
    <definedName name="SGrossFraz">#REF!</definedName>
    <definedName name="sgwgsvv">#REF!</definedName>
    <definedName name="ShandERV">#REF!</definedName>
    <definedName name="ShandNIA">#REF!</definedName>
    <definedName name="ShandRent">#REF!</definedName>
    <definedName name="share_price">#REF!</definedName>
    <definedName name="shareholders_equity">#REF!</definedName>
    <definedName name="shares_outstanding">#REF!</definedName>
    <definedName name="shear_studs">#REF!</definedName>
    <definedName name="Sheet_Select_Click_ITA2">#N/A</definedName>
    <definedName name="Sheets_Clear_Click">#N/A</definedName>
    <definedName name="Sheets_Clear_Click_ITA2">#N/A</definedName>
    <definedName name="Sheets_Select_Click">#N/A</definedName>
    <definedName name="shl">#REF!</definedName>
    <definedName name="SHOP_ACTRENT">#REF!</definedName>
    <definedName name="SHOP_AREA">#REF!</definedName>
    <definedName name="SHOP_MKTRENT">#REF!</definedName>
    <definedName name="SHOP_OCC">#REF!</definedName>
    <definedName name="SHOP_RESVAL">#REF!</definedName>
    <definedName name="SHOP_UNITS">#REF!</definedName>
    <definedName name="SHOP_VALUER">#REF!</definedName>
    <definedName name="Show_FA">IF(#REF!=0,#REF!,#REF!)</definedName>
    <definedName name="shunt">#REF!</definedName>
    <definedName name="SICUREZZA">#REF!</definedName>
    <definedName name="Siemens">#REF!</definedName>
    <definedName name="SISA">#REF!</definedName>
    <definedName name="SISB">#REF!</definedName>
    <definedName name="SISJ">#REF!</definedName>
    <definedName name="sistema_irrigazione">#REF!</definedName>
    <definedName name="SISV">#REF!</definedName>
    <definedName name="SITE">#REF!</definedName>
    <definedName name="Site1">#REF!</definedName>
    <definedName name="Six">#REF!</definedName>
    <definedName name="Sixteen">#REF!</definedName>
    <definedName name="SL_Check">#REF!</definedName>
    <definedName name="SL_FirstLine">#REF!</definedName>
    <definedName name="SL_MasterLine">#REF!</definedName>
    <definedName name="slb_proceed_percent">#REF!</definedName>
    <definedName name="SLE">#REF!</definedName>
    <definedName name="SLLCOST">#REF!</definedName>
    <definedName name="Slorda">#REF!</definedName>
    <definedName name="Slorda_esterni">#REF!</definedName>
    <definedName name="Slorda_Totale">#REF!</definedName>
    <definedName name="SLP">#REF!</definedName>
    <definedName name="SLPweightedArea">#REF!</definedName>
    <definedName name="SLX">#REF!</definedName>
    <definedName name="SM">#REF!</definedName>
    <definedName name="SMALL">#REF!</definedName>
    <definedName name="smaltimenti_bentonite">#REF!</definedName>
    <definedName name="smaltimento">#REF!</definedName>
    <definedName name="smaltimento_classeA">#REF!</definedName>
    <definedName name="smaltimento_rev01">#REF!</definedName>
    <definedName name="smalto">#REF!</definedName>
    <definedName name="smont_pont_serr">#REF!</definedName>
    <definedName name="smont_ponteggio">#REF!</definedName>
    <definedName name="solaio_laterocem">#REF!</definedName>
    <definedName name="solver_lin" hidden="1">0</definedName>
    <definedName name="solver_num" hidden="1">0</definedName>
    <definedName name="solver_typ" hidden="1">1</definedName>
    <definedName name="solver_val" hidden="1">0</definedName>
    <definedName name="SomVMFlib">#REF!</definedName>
    <definedName name="SomVMFocc">#REF!</definedName>
    <definedName name="sonstige_Erträge">#REF!</definedName>
    <definedName name="sottofondo">#REF!</definedName>
    <definedName name="sottofondo_alleg">#REF!</definedName>
    <definedName name="sovr_portata">#REF!</definedName>
    <definedName name="sovrac_extra">#REF!</definedName>
    <definedName name="sovrapprezzo_controsoffitto_nicchie">#REF!</definedName>
    <definedName name="sovrapprezzo_porta_REI120">#REF!</definedName>
    <definedName name="sovrapprezzo_tenda">#REF!</definedName>
    <definedName name="SP_storici">#REF!</definedName>
    <definedName name="spese_generali">#REF!</definedName>
    <definedName name="SpeseVarie">#REF!</definedName>
    <definedName name="spl">#REF!</definedName>
    <definedName name="split">#REF!</definedName>
    <definedName name="sponsor_int">#REF!</definedName>
    <definedName name="SQ">#REF!</definedName>
    <definedName name="sqm">#REF!</definedName>
    <definedName name="SRF">#REF!</definedName>
    <definedName name="ss">{0.1;0;0.382758620689655;0;0;0;0.258620689655172;0;0.258620689655172}</definedName>
    <definedName name="SSSSSSSSSS"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t_debt_rate">#REF!</definedName>
    <definedName name="Stab_ImpCapRate">#REF!</definedName>
    <definedName name="Stab_ImpEcCapRate">#REF!</definedName>
    <definedName name="Stab_ImpEcCapRate2012">#REF!</definedName>
    <definedName name="Stab_ImpYield">#REF!</definedName>
    <definedName name="StabalisedPortfolio">#REF!</definedName>
    <definedName name="Stabilized_Period">#REF!</definedName>
    <definedName name="stamp_duty">#REF!</definedName>
    <definedName name="stamp_duty_switch">#REF!</definedName>
    <definedName name="stampa">#REF!</definedName>
    <definedName name="Stampa01">#REF!</definedName>
    <definedName name="Stampa01_8">#REF!</definedName>
    <definedName name="Stampa02_2">#REF!,#REF!</definedName>
    <definedName name="Stampa02_3">#REF!,#REF!</definedName>
    <definedName name="Stampa03_2">#REF!,#REF!,#REF!</definedName>
    <definedName name="Stampa03_3">#REF!,#REF!,#REF!</definedName>
    <definedName name="Stampa04_2">#REF!,#REF!,#REF!,#REF!</definedName>
    <definedName name="Stampa04_3">#REF!,#REF!,#REF!,#REF!</definedName>
    <definedName name="Stampa05_2">#REF!,#REF!,#REF!,#REF!,#REF!</definedName>
    <definedName name="Stampa05_3">#REF!,#REF!,#REF!,#REF!,#REF!</definedName>
    <definedName name="Stampa06_2">#REF!,#REF!,#REF!,#REF!,#REF!,#REF!</definedName>
    <definedName name="Stampa06_3">#REF!,#REF!,#REF!,#REF!,#REF!,#REF!</definedName>
    <definedName name="Stampa07_2">#REF!,#REF!,#REF!,#REF!,#REF!,#REF!,#REF!</definedName>
    <definedName name="Stampa07_3">#REF!,#REF!,#REF!,#REF!,#REF!,#REF!,#REF!</definedName>
    <definedName name="Stampa08_2">#REF!,#REF!,#REF!,#REF!,#REF!,#REF!,#REF!,#REF!</definedName>
    <definedName name="Stampa08_3">#REF!,#REF!,#REF!,#REF!,#REF!,#REF!,#REF!,#REF!</definedName>
    <definedName name="Stampa09_2">#REF!,#REF!,#REF!,#REF!,#REF!,#REF!,#REF!,#REF!,#REF!</definedName>
    <definedName name="Stampa09_3">#REF!,#REF!,#REF!,#REF!,#REF!,#REF!,#REF!,#REF!,#REF!</definedName>
    <definedName name="Stampa10_2">#REF!,#REF!,#REF!,#REF!,#REF!,#REF!,#REF!,#REF!,#REF!,#REF!</definedName>
    <definedName name="Stampa10_3">#REF!,#REF!,#REF!,#REF!,#REF!,#REF!,#REF!,#REF!,#REF!,#REF!</definedName>
    <definedName name="Stampa11_2">#REF!,#REF!,#REF!,#REF!,#REF!,#REF!,#REF!,#REF!,#REF!,#REF!,#REF!</definedName>
    <definedName name="Stampa11_3">#REF!,#REF!,#REF!,#REF!,#REF!,#REF!,#REF!,#REF!,#REF!,#REF!,#REF!</definedName>
    <definedName name="Stampa12_2">#REF!,#REF!,#REF!,#REF!,#REF!,#REF!,#REF!,#REF!,#REF!,#REF!,#REF!,#REF!</definedName>
    <definedName name="Stampa12_3">#REF!,#REF!,#REF!,#REF!,#REF!,#REF!,#REF!,#REF!,#REF!,#REF!,#REF!,#REF!</definedName>
    <definedName name="Stampa13_2">#REF!,#REF!,#REF!,#REF!,#REF!,#REF!,#REF!,#REF!,#REF!,#REF!,#REF!,#REF!,#REF!</definedName>
    <definedName name="Stampa13_3">#REF!,#REF!,#REF!,#REF!,#REF!,#REF!,#REF!,#REF!,#REF!,#REF!,#REF!,#REF!,#REF!</definedName>
    <definedName name="Stampa14_2">#REF!,#REF!,#REF!,#REF!,#REF!,#REF!,#REF!,#REF!,#REF!,#REF!,#REF!,#REF!,#REF!,#REF!</definedName>
    <definedName name="Stampa14_3">#REF!,#REF!,#REF!,#REF!,#REF!,#REF!,#REF!,#REF!,#REF!,#REF!,#REF!,#REF!,#REF!,#REF!</definedName>
    <definedName name="Stampa15_2">#REF!,#REF!,#REF!,#REF!,#REF!,#REF!,#REF!,#REF!,#REF!,#REF!,#REF!,#REF!,#REF!,#REF!,#REF!</definedName>
    <definedName name="Stampa15_3">#REF!,#REF!,#REF!,#REF!,#REF!,#REF!,#REF!,#REF!,#REF!,#REF!,#REF!,#REF!,#REF!,#REF!,#REF!</definedName>
    <definedName name="Stampa16_2">#REF!,#REF!,#REF!,#REF!,#REF!,#REF!,#REF!,#REF!,#REF!,#REF!,#REF!,#REF!,#REF!,#REF!,#REF!,#REF!</definedName>
    <definedName name="Stampa16_3">#REF!,#REF!,#REF!,#REF!,#REF!,#REF!,#REF!,#REF!,#REF!,#REF!,#REF!,#REF!,#REF!,#REF!,#REF!,#REF!</definedName>
    <definedName name="Stampa17_2">#REF!,#REF!,#REF!,#REF!,#REF!,#REF!,#REF!,#REF!,#REF!,#REF!,#REF!,#REF!,#REF!,#REF!,#REF!,#REF!,#REF!</definedName>
    <definedName name="Stampa17_3">#REF!,#REF!,#REF!,#REF!,#REF!,#REF!,#REF!,#REF!,#REF!,#REF!,#REF!,#REF!,#REF!,#REF!,#REF!,#REF!,#REF!</definedName>
    <definedName name="Stampa18_2">#REF!,#REF!,#REF!,#REF!,#REF!,#REF!,#REF!,#REF!,#REF!,#REF!,#REF!,#REF!,#REF!,#REF!,#REF!,#REF!,#REF!</definedName>
    <definedName name="Stampa18_3">#REF!,#REF!,#REF!,#REF!,#REF!,#REF!,#REF!,#REF!,#REF!,#REF!,#REF!,#REF!,#REF!,#REF!,#REF!,#REF!,#REF!</definedName>
    <definedName name="Stampa19_2">#REF!,#REF!,#REF!,#REF!,#REF!,#REF!,#REF!,#REF!,#REF!,#REF!,#REF!,#REF!,#REF!,#REF!,#REF!,#REF!,#REF!</definedName>
    <definedName name="Stampa19_3">#REF!,#REF!,#REF!,#REF!,#REF!,#REF!,#REF!,#REF!,#REF!,#REF!,#REF!,#REF!,#REF!,#REF!,#REF!,#REF!,#REF!</definedName>
    <definedName name="Stampa20_2">#REF!,#REF!,#REF!,#REF!,#REF!,#REF!,#REF!,#REF!,#REF!,#REF!,#REF!,#REF!,#REF!,#REF!,#REF!,#REF!,#REF!</definedName>
    <definedName name="Stampa20_3">#REF!,#REF!,#REF!,#REF!,#REF!,#REF!,#REF!,#REF!,#REF!,#REF!,#REF!,#REF!,#REF!,#REF!,#REF!,#REF!,#REF!</definedName>
    <definedName name="stampacm">#REF!</definedName>
    <definedName name="STANDARDROW">#REF!</definedName>
    <definedName name="start_date">#REF!</definedName>
    <definedName name="Start_Period">#REF!</definedName>
    <definedName name="Start_tenant">#REF!</definedName>
    <definedName name="start_tenant_sqm_sort">#REF!</definedName>
    <definedName name="START1">#REF!</definedName>
    <definedName name="START1_8">#REF!</definedName>
    <definedName name="START10">#REF!</definedName>
    <definedName name="START10_8">#REF!</definedName>
    <definedName name="START11">#REF!</definedName>
    <definedName name="START11_8">#REF!</definedName>
    <definedName name="START12">#REF!</definedName>
    <definedName name="START12_8">#REF!</definedName>
    <definedName name="START13">#REF!</definedName>
    <definedName name="START13_8">#REF!</definedName>
    <definedName name="START14">#REF!</definedName>
    <definedName name="START14_8">#REF!</definedName>
    <definedName name="START15">#REF!</definedName>
    <definedName name="START15_8">#REF!</definedName>
    <definedName name="START16">#REF!</definedName>
    <definedName name="START16_8">#REF!</definedName>
    <definedName name="START17">#REF!</definedName>
    <definedName name="START17_8">#REF!</definedName>
    <definedName name="START18">#REF!</definedName>
    <definedName name="START18_8">#REF!</definedName>
    <definedName name="START19">#REF!</definedName>
    <definedName name="START19_8">#REF!</definedName>
    <definedName name="START2">#REF!</definedName>
    <definedName name="START2_8">#REF!</definedName>
    <definedName name="START20">#REF!</definedName>
    <definedName name="START20_8">#REF!</definedName>
    <definedName name="START21">#REF!</definedName>
    <definedName name="START21_8">#REF!</definedName>
    <definedName name="START22">#REF!</definedName>
    <definedName name="START22_8">#REF!</definedName>
    <definedName name="START23">#REF!</definedName>
    <definedName name="START23_8">#REF!</definedName>
    <definedName name="START24">#REF!</definedName>
    <definedName name="START24_8">#REF!</definedName>
    <definedName name="START25">#REF!</definedName>
    <definedName name="START25_8">#REF!</definedName>
    <definedName name="START3">#REF!</definedName>
    <definedName name="START3_8">#REF!</definedName>
    <definedName name="START4">#REF!</definedName>
    <definedName name="START4_8">#REF!</definedName>
    <definedName name="START5">#REF!</definedName>
    <definedName name="START5_8">#REF!</definedName>
    <definedName name="START6">#REF!</definedName>
    <definedName name="START6_8">#REF!</definedName>
    <definedName name="START7">#REF!</definedName>
    <definedName name="START7_8">#REF!</definedName>
    <definedName name="START8">#REF!</definedName>
    <definedName name="START8_8">#REF!</definedName>
    <definedName name="START9">#REF!</definedName>
    <definedName name="START9_8">#REF!</definedName>
    <definedName name="StartCell_Capex">#REF!</definedName>
    <definedName name="StartCell_DefMaint">#REF!</definedName>
    <definedName name="StartCell_Exp">#REF!</definedName>
    <definedName name="StartCell_GrossDisp">#REF!</definedName>
    <definedName name="StartCell_ICI">#REF!</definedName>
    <definedName name="StartCell_LeaseComm">#REF!</definedName>
    <definedName name="StartCell_MgtFees">#REF!</definedName>
    <definedName name="StartCell_MiscCFs">#REF!</definedName>
    <definedName name="StartCell_Mktrents">#REF!</definedName>
    <definedName name="StartCell_NetDisp">#REF!</definedName>
    <definedName name="StartCell_PassRents">#REF!</definedName>
    <definedName name="StartCell_PotRents">#REF!</definedName>
    <definedName name="StartCell_PropFees">#REF!</definedName>
    <definedName name="StartCell_TIs">#REF!</definedName>
    <definedName name="STARTDATE">#REF!</definedName>
    <definedName name="STARTDATE2">#REF!</definedName>
    <definedName name="STARTER">#REF!</definedName>
    <definedName name="StartFile">#REF!</definedName>
    <definedName name="starthere">#REF!</definedName>
    <definedName name="Starting_cell">#REF!</definedName>
    <definedName name="StartPrintFile">#REF!</definedName>
    <definedName name="StartTen">#REF!</definedName>
    <definedName name="State">#REF!</definedName>
    <definedName name="step">#REF!</definedName>
    <definedName name="Stichtage">#REF!</definedName>
    <definedName name="Stipendio">#REF!</definedName>
    <definedName name="STOPPER">#REF!</definedName>
    <definedName name="STP">#REF!</definedName>
    <definedName name="str_port_facciata">#REF!</definedName>
    <definedName name="str_second_facciata">#REF!</definedName>
    <definedName name="STRAT_Sorgente">OFFSET(#REF!,0,0,ROW(#REF!),17)</definedName>
    <definedName name="STRAT_Sorgente_2">OFFSET(#REF!,0,0,LOOKUP(2,1/(#REF!&lt;&gt;""),ROW(#REF!)),17)</definedName>
    <definedName name="STRATEGY">#REF!</definedName>
    <definedName name="STRATEGY_DESCR">#REF!</definedName>
    <definedName name="STRATEGY_SELLER">#REF!</definedName>
    <definedName name="STRATEGY_SUM">#REF!</definedName>
    <definedName name="strato_allettamento_sabbia">#REF!</definedName>
    <definedName name="strato_drenaggio_1cm">#REF!</definedName>
    <definedName name="strato_ghiaia_10cm">#REF!</definedName>
    <definedName name="STRT">#REF!</definedName>
    <definedName name="structure">#REF!</definedName>
    <definedName name="struttura_sopraelevato">#REF!</definedName>
    <definedName name="strutture">#REF!</definedName>
    <definedName name="STV">#REF!</definedName>
    <definedName name="SType">#REF!</definedName>
    <definedName name="SUB">#REF!</definedName>
    <definedName name="SUB_LINE">#REF!</definedName>
    <definedName name="SUBR">#REF!</definedName>
    <definedName name="sum_loc_mins">#REF!</definedName>
    <definedName name="sum_mins">#REF!</definedName>
    <definedName name="summary_table">#REF!</definedName>
    <definedName name="SummaryTable">#REF!</definedName>
    <definedName name="sundry">#REF!</definedName>
    <definedName name="supcop">#REF!</definedName>
    <definedName name="supcop2">#REF!</definedName>
    <definedName name="SUPCOPERT">#REF!</definedName>
    <definedName name="Superfici">#REF!</definedName>
    <definedName name="supsop">#REF!</definedName>
    <definedName name="supsop3">#REF!</definedName>
    <definedName name="supsopgr">#REF!</definedName>
    <definedName name="SUPTEC">#REF!</definedName>
    <definedName name="suptot">#REF!</definedName>
    <definedName name="suptot1">#REF!</definedName>
    <definedName name="SurfaceRange">#REF!</definedName>
    <definedName name="SWITCH">#REF!</definedName>
    <definedName name="Switches">#REF!</definedName>
    <definedName name="Switching">#REF!</definedName>
    <definedName name="Swvu.ce_storici." hidden="1">#REF!</definedName>
    <definedName name="Swvu.dd." hidden="1">#REF!</definedName>
    <definedName name="Swvu.Décomposition." hidden="1">#REF!</definedName>
    <definedName name="Swvu.Estimation." hidden="1">#REF!</definedName>
    <definedName name="sysAnnualDateRow">#REF!</definedName>
    <definedName name="sysAssetList">#REF!</definedName>
    <definedName name="sysAssetSelect">#REF!</definedName>
    <definedName name="sysAssetTypes">#REF!</definedName>
    <definedName name="sysBidDate">#REF!</definedName>
    <definedName name="sysDateRow">#REF!</definedName>
    <definedName name="sysDateRow_Tot">#REF!</definedName>
    <definedName name="sysFrequency">#REF!</definedName>
    <definedName name="sysGroupName">#REF!</definedName>
    <definedName name="sysHeader">#REF!</definedName>
    <definedName name="sysHotel">#REF!</definedName>
    <definedName name="sysLastSave">#REF!</definedName>
    <definedName name="sysLevel">#REF!</definedName>
    <definedName name="sysMonthsInFirstYear">#REF!</definedName>
    <definedName name="sysPCName">#REF!</definedName>
    <definedName name="sysRetail">#REF!</definedName>
    <definedName name="sysSenDispValue">#REF!</definedName>
    <definedName name="sysSenDispYearInc">#REF!</definedName>
    <definedName name="sysSenGrossYield">#REF!</definedName>
    <definedName name="sysSenSwitch">#REF!</definedName>
    <definedName name="sysStatus">#REF!</definedName>
    <definedName name="sysValuationDate">#REF!</definedName>
    <definedName name="sysYearAddition">#REF!</definedName>
    <definedName name="sysYearEndDate">#REF!</definedName>
    <definedName name="sysYearEndMonth">#REF!</definedName>
    <definedName name="sysYearMidMonth">#REF!</definedName>
    <definedName name="sysYearStartMonth">#REF!</definedName>
    <definedName name="T" hidden="1">#REF!</definedName>
    <definedName name="T_I">#REF!</definedName>
    <definedName name="T_I2">#REF!</definedName>
    <definedName name="T1.1">#REF!</definedName>
    <definedName name="T1.10">#REF!</definedName>
    <definedName name="T1.11">#REF!</definedName>
    <definedName name="T1.2">#REF!</definedName>
    <definedName name="T1.3">#REF!</definedName>
    <definedName name="T1.4">#REF!</definedName>
    <definedName name="T1.5">#REF!</definedName>
    <definedName name="T1.6">#REF!</definedName>
    <definedName name="T1.7">#REF!</definedName>
    <definedName name="T1.8">#REF!</definedName>
    <definedName name="T1.9">#REF!</definedName>
    <definedName name="T1_GP_require">#REF!</definedName>
    <definedName name="t10.1">#REF!</definedName>
    <definedName name="t10.10">#REF!</definedName>
    <definedName name="t10.11">#REF!</definedName>
    <definedName name="t10.12">#REF!</definedName>
    <definedName name="t10.13">#REF!</definedName>
    <definedName name="t10.14">#REF!</definedName>
    <definedName name="t10.2">#REF!</definedName>
    <definedName name="t10.3">#REF!</definedName>
    <definedName name="t10.4">#REF!</definedName>
    <definedName name="t10.5">#REF!</definedName>
    <definedName name="t10.6">#REF!</definedName>
    <definedName name="t10.7">#REF!</definedName>
    <definedName name="t10.8">#REF!</definedName>
    <definedName name="t10.9">#REF!</definedName>
    <definedName name="t11.1">#REF!</definedName>
    <definedName name="t11.10">#REF!</definedName>
    <definedName name="t11.11">#REF!</definedName>
    <definedName name="t11.2">#REF!</definedName>
    <definedName name="t11.3">#REF!</definedName>
    <definedName name="t11.4">#REF!</definedName>
    <definedName name="t11.5">#REF!</definedName>
    <definedName name="t11.6">#REF!</definedName>
    <definedName name="t11.7">#REF!</definedName>
    <definedName name="t11.8">#REF!</definedName>
    <definedName name="t11.9">#REF!</definedName>
    <definedName name="t12.1">#REF!</definedName>
    <definedName name="t12.2">#REF!</definedName>
    <definedName name="t12.3">#REF!</definedName>
    <definedName name="t12.4">#REF!</definedName>
    <definedName name="t13.1">#REF!</definedName>
    <definedName name="t13.10">#REF!</definedName>
    <definedName name="t13.2">#REF!</definedName>
    <definedName name="t13.3">#REF!</definedName>
    <definedName name="t13.4">#REF!</definedName>
    <definedName name="t13.5">#REF!</definedName>
    <definedName name="t13.6">#REF!</definedName>
    <definedName name="t13.7">#REF!</definedName>
    <definedName name="t13.8">#REF!</definedName>
    <definedName name="t13.9">#REF!</definedName>
    <definedName name="T14.1">#REF!</definedName>
    <definedName name="T2.1">#REF!</definedName>
    <definedName name="T2.10">#REF!</definedName>
    <definedName name="T2.11">#REF!</definedName>
    <definedName name="T2.2">#REF!</definedName>
    <definedName name="T2.3">#REF!</definedName>
    <definedName name="T2.4">#REF!</definedName>
    <definedName name="T2.5">#REF!</definedName>
    <definedName name="T2.6">#REF!</definedName>
    <definedName name="T2.7">#REF!</definedName>
    <definedName name="T2.8">#REF!</definedName>
    <definedName name="T2.9">#REF!</definedName>
    <definedName name="T3.1">#REF!</definedName>
    <definedName name="T3.2">#REF!</definedName>
    <definedName name="T3.3">#REF!</definedName>
    <definedName name="T3.4">#REF!</definedName>
    <definedName name="T3.5">#REF!</definedName>
    <definedName name="T3.6">#REF!</definedName>
    <definedName name="T3.7">#REF!</definedName>
    <definedName name="T3.8">#REF!</definedName>
    <definedName name="T3.9">#REF!</definedName>
    <definedName name="t4.1">#REF!</definedName>
    <definedName name="t4.10">#REF!</definedName>
    <definedName name="t4.11">#REF!</definedName>
    <definedName name="t4.12">#REF!</definedName>
    <definedName name="t4.2">#REF!</definedName>
    <definedName name="t4.3">#REF!</definedName>
    <definedName name="t4.4">#REF!</definedName>
    <definedName name="t4.5">#REF!</definedName>
    <definedName name="t4.6">#REF!</definedName>
    <definedName name="t4.7">#REF!</definedName>
    <definedName name="t4.8">#REF!</definedName>
    <definedName name="t4.9">#REF!</definedName>
    <definedName name="t5.1">#REF!</definedName>
    <definedName name="t5.2">#REF!</definedName>
    <definedName name="t5.3">#REF!</definedName>
    <definedName name="t5.4">#REF!</definedName>
    <definedName name="t5.5">#REF!</definedName>
    <definedName name="t5.6">#REF!</definedName>
    <definedName name="t5.7">#REF!</definedName>
    <definedName name="t5.8">#REF!</definedName>
    <definedName name="t5.9">#REF!</definedName>
    <definedName name="t6.1">#REF!</definedName>
    <definedName name="t6.2">#REF!</definedName>
    <definedName name="t6.3">#REF!</definedName>
    <definedName name="t6.4">#REF!</definedName>
    <definedName name="t6.5">#REF!</definedName>
    <definedName name="t6.6">#REF!</definedName>
    <definedName name="t6.7">#REF!</definedName>
    <definedName name="t6.8">#REF!</definedName>
    <definedName name="t6.9">#REF!</definedName>
    <definedName name="t7.1">#REF!</definedName>
    <definedName name="t7.10">#REF!</definedName>
    <definedName name="t7.11">#REF!</definedName>
    <definedName name="t7.12">#REF!</definedName>
    <definedName name="t7.13">#REF!</definedName>
    <definedName name="t7.14">#REF!</definedName>
    <definedName name="t7.2">#REF!</definedName>
    <definedName name="t7.3">#REF!</definedName>
    <definedName name="t7.4">#REF!</definedName>
    <definedName name="t7.5">#REF!</definedName>
    <definedName name="t7.6">#REF!</definedName>
    <definedName name="t7.7">#REF!</definedName>
    <definedName name="t7.8">#REF!</definedName>
    <definedName name="t7.9">#REF!</definedName>
    <definedName name="t71.2">#REF!</definedName>
    <definedName name="t71.3">#REF!</definedName>
    <definedName name="t8.1">#REF!</definedName>
    <definedName name="t8.10">#REF!</definedName>
    <definedName name="t8.11">#REF!</definedName>
    <definedName name="t8.12">#REF!</definedName>
    <definedName name="t8.13">#REF!</definedName>
    <definedName name="t8.14">#REF!</definedName>
    <definedName name="t8.2">#REF!</definedName>
    <definedName name="t8.3">#REF!</definedName>
    <definedName name="t8.4">#REF!</definedName>
    <definedName name="t8.5">#REF!</definedName>
    <definedName name="t8.6">#REF!</definedName>
    <definedName name="t8.7">#REF!</definedName>
    <definedName name="t8.8">#REF!</definedName>
    <definedName name="t8.9">#REF!</definedName>
    <definedName name="t9.1">#REF!</definedName>
    <definedName name="t9.10">#REF!</definedName>
    <definedName name="t9.11">#REF!</definedName>
    <definedName name="t9.12">#REF!</definedName>
    <definedName name="t9.13">#REF!</definedName>
    <definedName name="t9.14">#REF!</definedName>
    <definedName name="t9.2">#REF!</definedName>
    <definedName name="t9.3">#REF!</definedName>
    <definedName name="t9.4">#REF!</definedName>
    <definedName name="t9.5">#REF!</definedName>
    <definedName name="t9.6">#REF!</definedName>
    <definedName name="t9.7">#REF!</definedName>
    <definedName name="t9.8">#REF!</definedName>
    <definedName name="t9.9">#REF!</definedName>
    <definedName name="Tabella">#REF!</definedName>
    <definedName name="Tabella_bon">#REF!</definedName>
    <definedName name="Tabella_BOND">#REF!</definedName>
    <definedName name="tabella_ripilogo">#REF!</definedName>
    <definedName name="Table">#REF!</definedName>
    <definedName name="table1">#REF!</definedName>
    <definedName name="table10">#REF!</definedName>
    <definedName name="table10data">#REF!</definedName>
    <definedName name="table10out">#REF!</definedName>
    <definedName name="table11">#REF!</definedName>
    <definedName name="table11data">#REF!</definedName>
    <definedName name="table11out">#REF!</definedName>
    <definedName name="table12">#REF!</definedName>
    <definedName name="table12data">#REF!</definedName>
    <definedName name="table12out">#REF!</definedName>
    <definedName name="table13">#REF!</definedName>
    <definedName name="table13data">#REF!</definedName>
    <definedName name="table13out">#REF!</definedName>
    <definedName name="table14">#REF!</definedName>
    <definedName name="table14data">#REF!</definedName>
    <definedName name="table14out">#REF!</definedName>
    <definedName name="table15">#REF!</definedName>
    <definedName name="table15data">#REF!</definedName>
    <definedName name="table15out">#REF!</definedName>
    <definedName name="table16">#REF!</definedName>
    <definedName name="table16data">#REF!</definedName>
    <definedName name="table16out">#REF!</definedName>
    <definedName name="table17">#REF!</definedName>
    <definedName name="table17data">#REF!</definedName>
    <definedName name="table17out">#REF!</definedName>
    <definedName name="table18">#REF!</definedName>
    <definedName name="table18data">#REF!</definedName>
    <definedName name="table18out">#REF!</definedName>
    <definedName name="table19">#REF!</definedName>
    <definedName name="table19data">#REF!</definedName>
    <definedName name="table19out">#REF!</definedName>
    <definedName name="table1data">#REF!</definedName>
    <definedName name="table1out">#REF!</definedName>
    <definedName name="table2">#REF!</definedName>
    <definedName name="table20">#REF!</definedName>
    <definedName name="table20data">#REF!</definedName>
    <definedName name="table20out">#REF!</definedName>
    <definedName name="table21">#REF!</definedName>
    <definedName name="table21data">#REF!</definedName>
    <definedName name="table21out">#REF!</definedName>
    <definedName name="table22">#REF!</definedName>
    <definedName name="table22data">#REF!</definedName>
    <definedName name="table22out">#REF!</definedName>
    <definedName name="table23">#REF!</definedName>
    <definedName name="table23data">#REF!</definedName>
    <definedName name="table23out">#REF!</definedName>
    <definedName name="table24">#REF!</definedName>
    <definedName name="table24data">#REF!</definedName>
    <definedName name="table24out">#REF!</definedName>
    <definedName name="table25">#REF!</definedName>
    <definedName name="table25data">#REF!</definedName>
    <definedName name="table25out">#REF!</definedName>
    <definedName name="table26">#REF!</definedName>
    <definedName name="table26data">#REF!</definedName>
    <definedName name="table26out">#REF!</definedName>
    <definedName name="table27">#REF!</definedName>
    <definedName name="table27data">#REF!</definedName>
    <definedName name="table27out">#REF!</definedName>
    <definedName name="table28">#REF!</definedName>
    <definedName name="table28data">#REF!</definedName>
    <definedName name="table28out">#REF!</definedName>
    <definedName name="table29">#REF!</definedName>
    <definedName name="table29data">#REF!</definedName>
    <definedName name="table29out">#REF!</definedName>
    <definedName name="table2data">#REF!</definedName>
    <definedName name="table2out">#REF!</definedName>
    <definedName name="table3">#REF!</definedName>
    <definedName name="table30">#REF!</definedName>
    <definedName name="table30data">#REF!</definedName>
    <definedName name="table30out">#REF!</definedName>
    <definedName name="table31">#REF!</definedName>
    <definedName name="table31data">#REF!</definedName>
    <definedName name="table31out">#REF!</definedName>
    <definedName name="table32">#REF!</definedName>
    <definedName name="table32data">#REF!</definedName>
    <definedName name="table32out">#REF!</definedName>
    <definedName name="table33">#REF!</definedName>
    <definedName name="table33data">#REF!</definedName>
    <definedName name="table33out">#REF!</definedName>
    <definedName name="table34">#REF!</definedName>
    <definedName name="table34data">#REF!</definedName>
    <definedName name="table34out">#REF!</definedName>
    <definedName name="table35">#REF!</definedName>
    <definedName name="table35data">#REF!</definedName>
    <definedName name="table35out">#REF!</definedName>
    <definedName name="table36">#REF!</definedName>
    <definedName name="table36data">#REF!</definedName>
    <definedName name="table36out">#REF!</definedName>
    <definedName name="table37">#REF!</definedName>
    <definedName name="table37data">#REF!</definedName>
    <definedName name="table37out">#REF!</definedName>
    <definedName name="table38">#REF!</definedName>
    <definedName name="table38data">#REF!</definedName>
    <definedName name="table38out">#REF!</definedName>
    <definedName name="table39">#REF!</definedName>
    <definedName name="table39data">#REF!</definedName>
    <definedName name="table39out">#REF!</definedName>
    <definedName name="table3data">#REF!</definedName>
    <definedName name="table3out">#REF!</definedName>
    <definedName name="table4">#REF!</definedName>
    <definedName name="table40">#REF!</definedName>
    <definedName name="table40data">#REF!</definedName>
    <definedName name="table40out">#REF!</definedName>
    <definedName name="table41">#REF!</definedName>
    <definedName name="table41data">#REF!</definedName>
    <definedName name="table41out">#REF!</definedName>
    <definedName name="table42">#REF!</definedName>
    <definedName name="table42data">#REF!</definedName>
    <definedName name="table42out">#REF!</definedName>
    <definedName name="table43">#REF!</definedName>
    <definedName name="table43data">#REF!</definedName>
    <definedName name="table43out">#REF!</definedName>
    <definedName name="table44">#REF!</definedName>
    <definedName name="table44data">#REF!</definedName>
    <definedName name="table44out">#REF!</definedName>
    <definedName name="table45">#REF!</definedName>
    <definedName name="table45data">#REF!</definedName>
    <definedName name="table45out">#REF!</definedName>
    <definedName name="table46">#REF!</definedName>
    <definedName name="table46data">#REF!</definedName>
    <definedName name="table46out">#REF!</definedName>
    <definedName name="table47">#REF!</definedName>
    <definedName name="table47data">#REF!</definedName>
    <definedName name="table47out">#REF!</definedName>
    <definedName name="table48">#REF!</definedName>
    <definedName name="table48data">#REF!</definedName>
    <definedName name="table48out">#REF!</definedName>
    <definedName name="table49">#REF!</definedName>
    <definedName name="table49data">#REF!</definedName>
    <definedName name="table49out">#REF!</definedName>
    <definedName name="table4data">#REF!</definedName>
    <definedName name="table4out">#REF!</definedName>
    <definedName name="table5">#REF!</definedName>
    <definedName name="table50">#REF!</definedName>
    <definedName name="table50data">#REF!</definedName>
    <definedName name="table50out">#REF!</definedName>
    <definedName name="table51">#REF!</definedName>
    <definedName name="table51data">#REF!</definedName>
    <definedName name="table51out">#REF!</definedName>
    <definedName name="table52">#REF!</definedName>
    <definedName name="table52data">#REF!</definedName>
    <definedName name="table52out">#REF!</definedName>
    <definedName name="table53">#REF!</definedName>
    <definedName name="table53data">#REF!</definedName>
    <definedName name="table53out">#REF!</definedName>
    <definedName name="table54">#REF!</definedName>
    <definedName name="table54data">#REF!</definedName>
    <definedName name="table54out">#REF!</definedName>
    <definedName name="table55">#REF!</definedName>
    <definedName name="table55data">#REF!</definedName>
    <definedName name="table55out">#REF!</definedName>
    <definedName name="table56">#REF!</definedName>
    <definedName name="table56data">#REF!</definedName>
    <definedName name="table56out">#REF!</definedName>
    <definedName name="table57">#REF!</definedName>
    <definedName name="table57data">#REF!</definedName>
    <definedName name="table57out">#REF!</definedName>
    <definedName name="table58">#REF!</definedName>
    <definedName name="table58data">#REF!</definedName>
    <definedName name="table58out">#REF!</definedName>
    <definedName name="table59">#REF!</definedName>
    <definedName name="table59data">#REF!</definedName>
    <definedName name="table59out">#REF!</definedName>
    <definedName name="table5data">#REF!</definedName>
    <definedName name="table5out">#REF!</definedName>
    <definedName name="table6">#REF!</definedName>
    <definedName name="table60">#REF!</definedName>
    <definedName name="table60data">#REF!</definedName>
    <definedName name="table60out">#REF!</definedName>
    <definedName name="table61">#REF!</definedName>
    <definedName name="table61data">#REF!</definedName>
    <definedName name="table61out">#REF!</definedName>
    <definedName name="table62">#REF!</definedName>
    <definedName name="table62data">#REF!</definedName>
    <definedName name="table62out">#REF!</definedName>
    <definedName name="table63">#REF!</definedName>
    <definedName name="table63data">#REF!</definedName>
    <definedName name="table63out">#REF!</definedName>
    <definedName name="table64">#REF!</definedName>
    <definedName name="table64data">#REF!</definedName>
    <definedName name="table64out">#REF!</definedName>
    <definedName name="table65">#REF!</definedName>
    <definedName name="table65data">#REF!</definedName>
    <definedName name="table65out">#REF!</definedName>
    <definedName name="table66">#REF!</definedName>
    <definedName name="table66data">#REF!</definedName>
    <definedName name="table66out">#REF!</definedName>
    <definedName name="table67">#REF!</definedName>
    <definedName name="table67data">#REF!</definedName>
    <definedName name="table67out">#REF!</definedName>
    <definedName name="table68">#REF!</definedName>
    <definedName name="table68data">#REF!</definedName>
    <definedName name="table68out">#REF!</definedName>
    <definedName name="table69">#REF!</definedName>
    <definedName name="table69data">#REF!</definedName>
    <definedName name="table69out">#REF!</definedName>
    <definedName name="table6data">#REF!</definedName>
    <definedName name="table6out">#REF!</definedName>
    <definedName name="table7">#REF!</definedName>
    <definedName name="table70">#REF!</definedName>
    <definedName name="table70data">#REF!</definedName>
    <definedName name="table70out">#REF!</definedName>
    <definedName name="table71">#REF!</definedName>
    <definedName name="table71data">#REF!</definedName>
    <definedName name="table71out">#REF!</definedName>
    <definedName name="table72">#REF!</definedName>
    <definedName name="table72data">#REF!</definedName>
    <definedName name="table72out">#REF!</definedName>
    <definedName name="table73">#REF!</definedName>
    <definedName name="table73data">#REF!</definedName>
    <definedName name="table73out">#REF!</definedName>
    <definedName name="table74">#REF!</definedName>
    <definedName name="table74data">#REF!</definedName>
    <definedName name="table74out">#REF!</definedName>
    <definedName name="table75">#REF!</definedName>
    <definedName name="table75data">#REF!</definedName>
    <definedName name="table75out">#REF!</definedName>
    <definedName name="table76">#REF!</definedName>
    <definedName name="table76data">#REF!</definedName>
    <definedName name="table76out">#REF!</definedName>
    <definedName name="table7data">#REF!</definedName>
    <definedName name="table7out">#REF!</definedName>
    <definedName name="table8">#REF!</definedName>
    <definedName name="table8data">#REF!</definedName>
    <definedName name="table8out">#REF!</definedName>
    <definedName name="table9">#REF!</definedName>
    <definedName name="table9data">#REF!</definedName>
    <definedName name="table9out">#REF!</definedName>
    <definedName name="take1">#REF!</definedName>
    <definedName name="tamponamento_vetro">#REF!</definedName>
    <definedName name="TasseComunali">#REF!</definedName>
    <definedName name="tassello_metallico">#REF!</definedName>
    <definedName name="Tasso">#REF!</definedName>
    <definedName name="TAX">#REF!</definedName>
    <definedName name="tax_rate">#REF!</definedName>
    <definedName name="TaxModel">#REF!</definedName>
    <definedName name="TBC" hidden="1">#REF!</definedName>
    <definedName name="tbl_Amount">#REF!</definedName>
    <definedName name="tbl_lodi_MiniRollUp1">#REF!</definedName>
    <definedName name="Ten">#REF!</definedName>
    <definedName name="TENANCY">#REF!</definedName>
    <definedName name="TENANT">#REF!</definedName>
    <definedName name="tenant_data_input">#REF!</definedName>
    <definedName name="tenant_input">#REF!</definedName>
    <definedName name="tenant_rolled_date">#REF!</definedName>
    <definedName name="tenant_rolled_time">#REF!</definedName>
    <definedName name="tenant_start">#REF!</definedName>
    <definedName name="TenantsYR0">#REF!</definedName>
    <definedName name="TENCASH">#REF!</definedName>
    <definedName name="tenda_rullo">#REF!</definedName>
    <definedName name="tenda_rullo_uffici_manuale">#REF!</definedName>
    <definedName name="tende_interne_rullo_osc_motor">#REF!</definedName>
    <definedName name="tende_rullo">#REF!</definedName>
    <definedName name="TENSCHED">#REF!</definedName>
    <definedName name="TENSCHEDTENANT">#REF!</definedName>
    <definedName name="TERLB.TERLB">#REF!</definedName>
    <definedName name="terreno_aiuola">#REF!</definedName>
    <definedName name="terreno_compattato">#REF!</definedName>
    <definedName name="Tessuto_GeoSteel">#REF!</definedName>
    <definedName name="test" hidden="1">{#N/A,#N/A,FALSE,"Aging Summary";#N/A,#N/A,FALSE,"Ratio Analysis";#N/A,#N/A,FALSE,"Test 120 Day Accts";#N/A,#N/A,FALSE,"Tickmarks"}</definedName>
    <definedName name="test_print">#REF!</definedName>
    <definedName name="TEST0">#REF!</definedName>
    <definedName name="TESTHKEY">#REF!</definedName>
    <definedName name="TESTKEYS">#REF!</definedName>
    <definedName name="TESTVKEY">#REF!</definedName>
    <definedName name="tetto_alluminio">#REF!</definedName>
    <definedName name="tettogiardino">#REF!</definedName>
    <definedName name="TheEnd">#REF!</definedName>
    <definedName name="thermalinsul_floorheat">#REF!</definedName>
    <definedName name="ThirdPartyRentsRange">#REF!</definedName>
    <definedName name="Thirteen">#REF!</definedName>
    <definedName name="Three">#REF!</definedName>
    <definedName name="TI">#REF!</definedName>
    <definedName name="Tiefgaragenplätze">#REF!</definedName>
    <definedName name="Tilgung">#REF!</definedName>
    <definedName name="Tilgungsdauer_Kultur">#REF!</definedName>
    <definedName name="Time2Stab_Matrix">#REF!</definedName>
    <definedName name="Time2Stab_Matrix_Industrial">#REF!</definedName>
    <definedName name="Time2Stab_Matrix_Office">#REF!</definedName>
    <definedName name="Time2Stab_Matrix_Retail">#REF!</definedName>
    <definedName name="timeline">#REF!</definedName>
    <definedName name="TimeStamp">#REF!</definedName>
    <definedName name="Timing">#REF!</definedName>
    <definedName name="tinteggiatura">#REF!</definedName>
    <definedName name="tinteggiatura_interni">#REF!</definedName>
    <definedName name="tipo">#REF!</definedName>
    <definedName name="Tipo_DryFix">#REF!</definedName>
    <definedName name="Tipo_JUNIOR">#REF!</definedName>
    <definedName name="Tipo_Liquidity">#REF!</definedName>
    <definedName name="Tipo_SENIOR__B">#REF!</definedName>
    <definedName name="Tipo_SENIOR_A">#REF!</definedName>
    <definedName name="Tipo_VAT">#REF!</definedName>
    <definedName name="TIPOLOGIA">#REF!</definedName>
    <definedName name="tiranti">#REF!</definedName>
    <definedName name="tiranti_puntoni">#REF!</definedName>
    <definedName name="TIS">#REF!</definedName>
    <definedName name="TitchmorSens">#REF!</definedName>
    <definedName name="title">#REF!</definedName>
    <definedName name="_xlnm.Print_Titles" localSheetId="1">'CME edile'!$3:$9</definedName>
    <definedName name="_xlnm.Print_Titles" localSheetId="3">'Strutt. ed storico'!$5:$6</definedName>
    <definedName name="_xlnm.Print_Titles" localSheetId="2">'Strutt. scala e rampa '!$5:$6</definedName>
    <definedName name="_xlnm.Print_Titles">#N/A</definedName>
    <definedName name="TITOLO">#REF!</definedName>
    <definedName name="TmpExpExcel">#REF!</definedName>
    <definedName name="tnt">#REF!</definedName>
    <definedName name="tom"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Tool">#REF!</definedName>
    <definedName name="TopPhase1">#REF!</definedName>
    <definedName name="TopPhase2">#REF!</definedName>
    <definedName name="TOSCANA">#REF!</definedName>
    <definedName name="TOT">#REF!</definedName>
    <definedName name="TOT.AREE.INT">#REF!</definedName>
    <definedName name="TOT_4">#REF!</definedName>
    <definedName name="tot_appalto">#REF!</definedName>
    <definedName name="TOT_COSTI">#REF!</definedName>
    <definedName name="Tot_interests">#REF!</definedName>
    <definedName name="TOTAL">#REF!</definedName>
    <definedName name="TOTAL_AREA">#REF!</definedName>
    <definedName name="TOTAL_AREA_INCL">#REF!</definedName>
    <definedName name="TOTAL_CAPEX">#REF!</definedName>
    <definedName name="Total_Expenses">#REF!</definedName>
    <definedName name="Total_MV">#REF!</definedName>
    <definedName name="Total_Profit_Centre_Cashflow_after_Financing">#REF!</definedName>
    <definedName name="Total_Project_Cost">#REF!</definedName>
    <definedName name="TOTAL_RESVAL">#REF!</definedName>
    <definedName name="Total_Selling_Price">#REF!</definedName>
    <definedName name="TOTAL_VALUER">#REF!</definedName>
    <definedName name="totalarea">#REF!</definedName>
    <definedName name="totale_mano_opera">#REF!</definedName>
    <definedName name="totale_materiali">#REF!</definedName>
    <definedName name="TotaleCanoni">#REF!</definedName>
    <definedName name="TotalRentsRange">#REF!</definedName>
    <definedName name="totcost">#REF!</definedName>
    <definedName name="TOTMAN_1">#REF!</definedName>
    <definedName name="TOTMAN_5">#REF!</definedName>
    <definedName name="TOTMAN_6">#REF!</definedName>
    <definedName name="TOTMAT_1">#REF!</definedName>
    <definedName name="TOTMAT_5">#REF!</definedName>
    <definedName name="TOTMAT_6">#REF!</definedName>
    <definedName name="toto">#REF!</definedName>
    <definedName name="toto2">#REF!</definedName>
    <definedName name="tpCampo">#REF!</definedName>
    <definedName name="TRANSPORTATION">#REF!</definedName>
    <definedName name="TRANSVERSAL">#REF!</definedName>
    <definedName name="trasporto_discarica">#REF!</definedName>
    <definedName name="trattamento_antipolvere">#REF!</definedName>
    <definedName name="trave_300A">#REF!</definedName>
    <definedName name="trave_400">#REF!</definedName>
    <definedName name="trave_500">#REF!</definedName>
    <definedName name="trave_500_rinf">#REF!</definedName>
    <definedName name="trave_coronam">#REF!</definedName>
    <definedName name="trave_coronamento">#REF!</definedName>
    <definedName name="trave_IPE300A">#REF!</definedName>
    <definedName name="trave_IPE400">#REF!</definedName>
    <definedName name="trave_IPE500">#REF!</definedName>
    <definedName name="trave_IPE500_rinf">#REF!</definedName>
    <definedName name="trave_IPE600">#REF!</definedName>
    <definedName name="trave_IPE600_rinf">#REF!</definedName>
    <definedName name="trave_IPE600A">#REF!</definedName>
    <definedName name="trave_IPE600B">#REF!</definedName>
    <definedName name="trave_prua_10b">#REF!</definedName>
    <definedName name="trave_prua_10c">#REF!</definedName>
    <definedName name="trave_prua_7d">#REF!</definedName>
    <definedName name="trave_prua10d">#REF!</definedName>
    <definedName name="trave_prua6">#REF!</definedName>
    <definedName name="trave_prua7b">#REF!</definedName>
    <definedName name="trave_prua9a">#REF!</definedName>
    <definedName name="trave_REP_101">#REF!</definedName>
    <definedName name="trave_REP_137">#REF!</definedName>
    <definedName name="trave_REP_137_connection">#REF!</definedName>
    <definedName name="trave_REP_155">#REF!</definedName>
    <definedName name="trave_REP_155_connection">#REF!</definedName>
    <definedName name="trave_REP_50X50">#REF!</definedName>
    <definedName name="trave_REP_typical">#REF!</definedName>
    <definedName name="trave_REP_typical_connection">#REF!</definedName>
    <definedName name="TT">#REF!</definedName>
    <definedName name="TTAX_RATE">#REF!</definedName>
    <definedName name="TTAX_TYPE">#REF!</definedName>
    <definedName name="tuacc20">#REF!</definedName>
    <definedName name="tub_fl_80">#REF!</definedName>
    <definedName name="tubazione_cls_1000">#REF!</definedName>
    <definedName name="tubazione_cls_1200">#REF!</definedName>
    <definedName name="tubazione_cls_1400">#REF!</definedName>
    <definedName name="tubazione_cls_1600">#REF!</definedName>
    <definedName name="tubazione_cls_500">#REF!</definedName>
    <definedName name="tubazione_cls_600">#REF!</definedName>
    <definedName name="tubazione_cls_800">#REF!</definedName>
    <definedName name="Tubi_cls_DI_1000">#REF!</definedName>
    <definedName name="Tubi_cls_DI_1200">#REF!</definedName>
    <definedName name="Tubi_cls_DI_1400">#REF!</definedName>
    <definedName name="Tubi_cls_DI_1600">#REF!</definedName>
    <definedName name="Tubi_cls_DI_500">#REF!</definedName>
    <definedName name="Tubi_cls_DI_600">#REF!</definedName>
    <definedName name="Tubi_cls_DI_700">#REF!</definedName>
    <definedName name="Tubi_in_PEAD_Di_115_250">#REF!</definedName>
    <definedName name="Tubi_in_PEAD_Di_16_110">#REF!</definedName>
    <definedName name="Tubi_in_PVC_DI_110_200">#REF!</definedName>
    <definedName name="Tubi_in_PVC_DI_250_630">#REF!</definedName>
    <definedName name="tuflex32">#REF!</definedName>
    <definedName name="tuflex40">#REF!</definedName>
    <definedName name="tugj">#REF!</definedName>
    <definedName name="turig40">#REF!</definedName>
    <definedName name="Twelve">#REF!</definedName>
    <definedName name="Two">#REF!</definedName>
    <definedName name="ty" hidden="1">{"plansummary",#N/A,FALSE,"PlanSummary";"sales",#N/A,FALSE,"Sales Rec";"productivity",#N/A,FALSE,"Productivity Rec";"capitalspending",#N/A,FALSE,"Capital Spending"}</definedName>
    <definedName name="type">#REF!</definedName>
    <definedName name="U" hidden="1">#REF!</definedName>
    <definedName name="UBS_Draw_Fee">#REF!</definedName>
    <definedName name="UBS_Interest">#REF!</definedName>
    <definedName name="UBS_Paydown_Period">#REF!</definedName>
    <definedName name="ugo">#REF!</definedName>
    <definedName name="UK_switch">#REF!</definedName>
    <definedName name="ulteriorispecifiche">#REF!</definedName>
    <definedName name="UltimaRDati">#REF!</definedName>
    <definedName name="UltimaRDCF">#REF!</definedName>
    <definedName name="UltimaREdifici">#REF!</definedName>
    <definedName name="UltimaREsterni">#REF!</definedName>
    <definedName name="UltimaRGrafico">#REF!</definedName>
    <definedName name="UltimaRiga">#REF!</definedName>
    <definedName name="UltimaRigaFile">#REF!</definedName>
    <definedName name="Umsatzsteuer">#REF!</definedName>
    <definedName name="UNDERWRITER">#REF!</definedName>
    <definedName name="UnderwritingMeth3">#REF!</definedName>
    <definedName name="UnderWrittingMeth1">#REF!</definedName>
    <definedName name="UnderWrittingMeth2">#REF!</definedName>
    <definedName name="unitprice1">#REF!</definedName>
    <definedName name="unitprice2">#REF!</definedName>
    <definedName name="unitprice3">#REF!</definedName>
    <definedName name="UNITS">#REF!</definedName>
    <definedName name="uno">#REF!</definedName>
    <definedName name="unstampacm">#REF!</definedName>
    <definedName name="Unvorhergesehenes">#REF!</definedName>
    <definedName name="UP">#REF!</definedName>
    <definedName name="Upside">#REF!</definedName>
    <definedName name="utile">#REF!</definedName>
    <definedName name="Utile_impresa">#REF!</definedName>
    <definedName name="v">{"LoanSchedule",#N/A,FALSE,"LoanAssumptions";"LoanAssumptions",#N/A,FALSE,"LoanAssumptions"}</definedName>
    <definedName name="V_Matrix">#REF!</definedName>
    <definedName name="Vacancy">#REF!</definedName>
    <definedName name="VacantPerc">#REF!</definedName>
    <definedName name="VacantPossAdj">#REF!</definedName>
    <definedName name="VacantRange">#REF!</definedName>
    <definedName name="VAL">#REF!</definedName>
    <definedName name="ValA">#REF!</definedName>
    <definedName name="ValA2">#REF!</definedName>
    <definedName name="ValAA">#REF!</definedName>
    <definedName name="ValAA2">#REF!</definedName>
    <definedName name="ValB">#REF!</definedName>
    <definedName name="ValB2">#REF!</definedName>
    <definedName name="ValC">#REF!</definedName>
    <definedName name="ValC2">#REF!</definedName>
    <definedName name="ValCER">#REF!</definedName>
    <definedName name="ValD">#REF!</definedName>
    <definedName name="ValD2">#REF!</definedName>
    <definedName name="ValDate">#REF!</definedName>
    <definedName name="ValE">#REF!</definedName>
    <definedName name="ValEsterno">#REF!</definedName>
    <definedName name="ValF">#REF!</definedName>
    <definedName name="ValFabbr">#REF!</definedName>
    <definedName name="ValG">#REF!</definedName>
    <definedName name="ValGE">#REF!</definedName>
    <definedName name="ValH">#REF!</definedName>
    <definedName name="ValI">#REF!</definedName>
    <definedName name="ValImm">#REF!</definedName>
    <definedName name="valinq2_307">#REF!</definedName>
    <definedName name="valinq307">#REF!</definedName>
    <definedName name="valinq418">#REF!</definedName>
    <definedName name="ValJ">#REF!</definedName>
    <definedName name="ValK">#REF!</definedName>
    <definedName name="ValL">#REF!</definedName>
    <definedName name="ValM">#REF!</definedName>
    <definedName name="ValN">#REF!</definedName>
    <definedName name="ValO">#REF!</definedName>
    <definedName name="Valore">#REF!</definedName>
    <definedName name="Valore_Catastale">#REF!</definedName>
    <definedName name="ValoreCrnS">#REF!</definedName>
    <definedName name="ValoreDcf">#REF!</definedName>
    <definedName name="ValoreDcfNet">#REF!</definedName>
    <definedName name="Valori">#REF!</definedName>
    <definedName name="Valorizzazione1">#REF!</definedName>
    <definedName name="Valorizzazione2">#REF!</definedName>
    <definedName name="ValP">#REF!</definedName>
    <definedName name="ValQ">#REF!</definedName>
    <definedName name="ValR">#REF!</definedName>
    <definedName name="ValS">#REF!</definedName>
    <definedName name="ValT">#REF!</definedName>
    <definedName name="valter2_307">#REF!</definedName>
    <definedName name="valter307">#REF!</definedName>
    <definedName name="valter418">#REF!</definedName>
    <definedName name="ValTerr">#REF!</definedName>
    <definedName name="ValTot">#REF!</definedName>
    <definedName name="ValU">#REF!</definedName>
    <definedName name="Valuation_Table">#REF!</definedName>
    <definedName name="Value">#REF!</definedName>
    <definedName name="VALUER_NAME">#REF!</definedName>
    <definedName name="Values_Entered">IF(#REF!*Interest_Rate*Loan_Years*Loan_Start&gt;0,1,0)</definedName>
    <definedName name="VALUESPRINT">#REF!</definedName>
    <definedName name="ValV">#REF!</definedName>
    <definedName name="ValVac">#REF!</definedName>
    <definedName name="Valvola_di_ritegno_DN_100">#REF!</definedName>
    <definedName name="Valvola_di_ritegno_DN_50">#REF!</definedName>
    <definedName name="ValW">#REF!</definedName>
    <definedName name="ValX">#REF!</definedName>
    <definedName name="ValX2">#REF!</definedName>
    <definedName name="ValY">#REF!</definedName>
    <definedName name="ValY2">#REF!</definedName>
    <definedName name="ValZ">#REF!</definedName>
    <definedName name="ValZ2">#REF!</definedName>
    <definedName name="VARESINE">#REF!</definedName>
    <definedName name="VARIABILI_DI_INPUT">#REF!</definedName>
    <definedName name="Variances"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VARIE">#REF!</definedName>
    <definedName name="vasca_bianca">#REF!</definedName>
    <definedName name="vasca_bianca_param">#REF!</definedName>
    <definedName name="vat">#REF!</definedName>
    <definedName name="vat_amount">#REF!</definedName>
    <definedName name="VAT_BASIS">#REF!</definedName>
    <definedName name="VAT_DEADLINE">#REF!</definedName>
    <definedName name="VAT_Leverage">#REF!</definedName>
    <definedName name="vat_ltv">#REF!</definedName>
    <definedName name="VAT_MARGIN_PAID">#REF!</definedName>
    <definedName name="VAT_RATE">#REF!</definedName>
    <definedName name="vat_recov_quarter">#REF!</definedName>
    <definedName name="vat_toequity">#REF!</definedName>
    <definedName name="vbfr" hidden="1">#REF!</definedName>
    <definedName name="VBL">#REF!</definedName>
    <definedName name="vCheck0">#REF!</definedName>
    <definedName name="VCRN">#REF!</definedName>
    <definedName name="VCU">#REF!</definedName>
    <definedName name="veletta_ctgs">#REF!</definedName>
    <definedName name="veletta_REI">#REF!</definedName>
    <definedName name="VEN">#REF!</definedName>
    <definedName name="vend2_307">#REF!</definedName>
    <definedName name="vend307">#REF!</definedName>
    <definedName name="verde.xls"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verde_terrazzi">#REF!</definedName>
    <definedName name="verde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Verkaufsrendite">#REF!</definedName>
    <definedName name="Verkaufsrendite_1">#REF!</definedName>
    <definedName name="Verkaufsrendite_10">#REF!</definedName>
    <definedName name="Verkaufsrendite_11">#REF!</definedName>
    <definedName name="Verkaufsrendite_12">#REF!</definedName>
    <definedName name="Verkaufsrendite_13">#REF!</definedName>
    <definedName name="Verkaufsrendite_14">#REF!</definedName>
    <definedName name="Verkaufsrendite_15">#REF!</definedName>
    <definedName name="Verkaufsrendite_2">#REF!</definedName>
    <definedName name="Verkaufsrendite_3">#REF!</definedName>
    <definedName name="Verkaufsrendite_4">#REF!</definedName>
    <definedName name="Verkaufsrendite_5">#REF!</definedName>
    <definedName name="Verkaufsrendite_6">#REF!</definedName>
    <definedName name="Verkaufsrendite_7">#REF!</definedName>
    <definedName name="Verkaufsrendite_8">#REF!</definedName>
    <definedName name="Verkaufsrendite_9">#REF!</definedName>
    <definedName name="Vermarktung">#REF!</definedName>
    <definedName name="Vermarktung_1">#REF!</definedName>
    <definedName name="Vermarktung_10">#REF!</definedName>
    <definedName name="Vermarktung_11">#REF!</definedName>
    <definedName name="Vermarktung_12">#REF!</definedName>
    <definedName name="Vermarktung_13">#REF!</definedName>
    <definedName name="Vermarktung_14">#REF!</definedName>
    <definedName name="Vermarktung_15">#REF!</definedName>
    <definedName name="Vermarktung_2">#REF!</definedName>
    <definedName name="Vermarktung_3">#REF!</definedName>
    <definedName name="Vermarktung_4">#REF!</definedName>
    <definedName name="Vermarktung_5">#REF!</definedName>
    <definedName name="Vermarktung_6">#REF!</definedName>
    <definedName name="Vermarktung_7">#REF!</definedName>
    <definedName name="Vermarktung_8">#REF!</definedName>
    <definedName name="Vermarktung_9">#REF!</definedName>
    <definedName name="Versamenti_da_Quotisti">#REF!</definedName>
    <definedName name="Versamenti_da_Quotisti_Incolla">#REF!</definedName>
    <definedName name="Versione">#REF!</definedName>
    <definedName name="Verwaltung_1">#REF!</definedName>
    <definedName name="Verwaltung_10">#REF!</definedName>
    <definedName name="Verwaltung_11">#REF!</definedName>
    <definedName name="Verwaltung_12">#REF!</definedName>
    <definedName name="Verwaltung_13">#REF!</definedName>
    <definedName name="Verwaltung_14">#REF!</definedName>
    <definedName name="Verwaltung_15">#REF!</definedName>
    <definedName name="Verwaltung_2">#REF!</definedName>
    <definedName name="Verwaltung_3">#REF!</definedName>
    <definedName name="Verwaltung_4">#REF!</definedName>
    <definedName name="Verwaltung_5">#REF!</definedName>
    <definedName name="Verwaltung_6">#REF!</definedName>
    <definedName name="Verwaltung_7">#REF!</definedName>
    <definedName name="Verwaltung_8">#REF!</definedName>
    <definedName name="Verwaltung_9">#REF!</definedName>
    <definedName name="VESPAI.SOTTOFONDI">#REF!</definedName>
    <definedName name="vibrofinitrice">#REF!</definedName>
    <definedName name="virt2_307">#REF!</definedName>
    <definedName name="virt307">#REF!</definedName>
    <definedName name="virt418">#REF!</definedName>
    <definedName name="VMFlib">#REF!</definedName>
    <definedName name="VMlib">#REF!</definedName>
    <definedName name="VMocc">#REF!</definedName>
    <definedName name="Voce1.1.1">#REF!</definedName>
    <definedName name="Voce1.1.1.1">#REF!</definedName>
    <definedName name="Voce1.1.1.2">#REF!</definedName>
    <definedName name="Voce1.1.1.3">#REF!</definedName>
    <definedName name="Voce1.1.1.4">#REF!</definedName>
    <definedName name="Voce1.1.1.5">#REF!</definedName>
    <definedName name="Voce1.1.1.7">#REF!</definedName>
    <definedName name="VOCE1.1.2">#REF!</definedName>
    <definedName name="VOCE1.1.3">#REF!</definedName>
    <definedName name="Voce1.1.4">#REF!</definedName>
    <definedName name="Voce1.1.4.1">#REF!</definedName>
    <definedName name="Voce1.1.4.2">#REF!</definedName>
    <definedName name="Voce1.1.5">#REF!</definedName>
    <definedName name="Voce1.1.5.1">#REF!</definedName>
    <definedName name="Voce1.1.5.2">#REF!</definedName>
    <definedName name="Voce1.1.6">#REF!</definedName>
    <definedName name="Voce1.1.6.1">#REF!</definedName>
    <definedName name="Voce1.1.6.2">#REF!</definedName>
    <definedName name="Voce1.1.6.3">#REF!</definedName>
    <definedName name="Voce1.1.6.4">#REF!</definedName>
    <definedName name="Voce1.1.6.5">#REF!</definedName>
    <definedName name="Voce1.10">#REF!</definedName>
    <definedName name="Voce1.2.1">#REF!</definedName>
    <definedName name="Voce1.2.2">#REF!</definedName>
    <definedName name="Voce1.2.2.1">#REF!</definedName>
    <definedName name="Voce1.2.2.2">#REF!</definedName>
    <definedName name="Voce1.2.2.3">#REF!</definedName>
    <definedName name="Voce1.2.2.4">#REF!</definedName>
    <definedName name="Voce1.2.3">#REF!</definedName>
    <definedName name="Voce1.2.4">#REF!</definedName>
    <definedName name="Voce1.2.5">#REF!</definedName>
    <definedName name="Voce1.2.5.1">#REF!</definedName>
    <definedName name="Voce1.2.5.2">#REF!</definedName>
    <definedName name="Voce1.2.5.3">#REF!</definedName>
    <definedName name="Voce1.3">#REF!</definedName>
    <definedName name="Voce1.3.1">#REF!</definedName>
    <definedName name="Voce1.3.2">#REF!</definedName>
    <definedName name="Voce1.4">#REF!</definedName>
    <definedName name="Voce1.4.1">#REF!</definedName>
    <definedName name="Voce1.4.2">#REF!</definedName>
    <definedName name="Voce1.4.3">#REF!</definedName>
    <definedName name="Voce1.4.4">#REF!</definedName>
    <definedName name="Voce1.4.5">#REF!</definedName>
    <definedName name="Voce1.5">#REF!</definedName>
    <definedName name="Voce1.5.1">#REF!</definedName>
    <definedName name="Voce1.5.2">#REF!</definedName>
    <definedName name="Voce1.5.3">#REF!</definedName>
    <definedName name="Voce1.5.4">#REF!</definedName>
    <definedName name="Voce1.5.5">#REF!</definedName>
    <definedName name="Voce1.6">#REF!</definedName>
    <definedName name="Voce1.6.1">#REF!</definedName>
    <definedName name="Voce1.6.2">#REF!</definedName>
    <definedName name="Voce1.6.3">#REF!</definedName>
    <definedName name="Voce1.6.4">#REF!</definedName>
    <definedName name="Voce1.6.5">#REF!</definedName>
    <definedName name="Voce1.6.6">#REF!</definedName>
    <definedName name="Voce1.7">#REF!</definedName>
    <definedName name="Voce1.7.1">#REF!</definedName>
    <definedName name="Voce1.7.2">#REF!</definedName>
    <definedName name="Voce1.7.3">#REF!</definedName>
    <definedName name="Voce1.7.4">#REF!</definedName>
    <definedName name="Voce1.7.5">#REF!</definedName>
    <definedName name="Voce1.8">#REF!</definedName>
    <definedName name="Voce1.8.1">#REF!</definedName>
    <definedName name="Voce1.8.2">#REF!</definedName>
    <definedName name="Voce1.9">#REF!</definedName>
    <definedName name="Voce1.9.1">#REF!</definedName>
    <definedName name="Voce1.9.2">#REF!</definedName>
    <definedName name="Voce1.9.3">#REF!</definedName>
    <definedName name="Voce1.9.4">#REF!</definedName>
    <definedName name="Voce2">#REF!</definedName>
    <definedName name="Voce2.1">#REF!</definedName>
    <definedName name="Voce2.2">#REF!</definedName>
    <definedName name="Voce2.3">#REF!</definedName>
    <definedName name="Voce2.4">#REF!</definedName>
    <definedName name="Voce2.5">#REF!</definedName>
    <definedName name="Voce2.6">#REF!</definedName>
    <definedName name="Voce3.1.1">#REF!</definedName>
    <definedName name="Voce3.1.1.0">#REF!</definedName>
    <definedName name="Voce3.1.1.1">#REF!</definedName>
    <definedName name="Voce3.1.1.2">#REF!</definedName>
    <definedName name="Voce3.1.1.3">#REF!</definedName>
    <definedName name="Voce3.1.1.4">#REF!</definedName>
    <definedName name="Voce3.1.1.5">#REF!</definedName>
    <definedName name="Voce3.1.1.6">#REF!</definedName>
    <definedName name="Voce3.1.2">#REF!</definedName>
    <definedName name="Voce3.1.3">#REF!</definedName>
    <definedName name="Voce3.1.4">#REF!</definedName>
    <definedName name="Voce3.1.4.1">#REF!</definedName>
    <definedName name="Voce3.1.4.2">#REF!</definedName>
    <definedName name="Voce3.1.5">#REF!</definedName>
    <definedName name="Voce3.1.5.1">#REF!</definedName>
    <definedName name="Voce3.1.5.2">#REF!</definedName>
    <definedName name="Voce3.1.6">#REF!</definedName>
    <definedName name="Voce3.1.6.1">#REF!</definedName>
    <definedName name="Voce3.1.6.2">#REF!</definedName>
    <definedName name="Voce3.1.6.3">#REF!</definedName>
    <definedName name="Voce3.1.6.4">#REF!</definedName>
    <definedName name="Voce3.1.6.5">#REF!</definedName>
    <definedName name="Voce3.2">#REF!</definedName>
    <definedName name="Voce3.2.1">#REF!</definedName>
    <definedName name="Voce3.2.2">#REF!</definedName>
    <definedName name="Voce3.2.3">#REF!</definedName>
    <definedName name="Voce3.2.4">#REF!</definedName>
    <definedName name="Voce3.2.5">#REF!</definedName>
    <definedName name="Voce3.3">#REF!</definedName>
    <definedName name="Voce3.3.1">#REF!</definedName>
    <definedName name="Voce3.3.2">#REF!</definedName>
    <definedName name="Voce3.4">#REF!</definedName>
    <definedName name="Voce3.4.1">#REF!</definedName>
    <definedName name="Voce3.4.2">#REF!</definedName>
    <definedName name="Voce3.5">#REF!</definedName>
    <definedName name="Voce3.5.1">#REF!</definedName>
    <definedName name="Voce3.5.2">#REF!</definedName>
    <definedName name="Voce3.5.3">#REF!</definedName>
    <definedName name="Voce3.5.4">#REF!</definedName>
    <definedName name="Voce3.6">#REF!</definedName>
    <definedName name="Voce3.6.1">#REF!</definedName>
    <definedName name="Voce3.6.2">#REF!</definedName>
    <definedName name="Voce3.6.3">#REF!</definedName>
    <definedName name="Voce3.6.4">#REF!</definedName>
    <definedName name="Voce3.7">#REF!</definedName>
    <definedName name="Voce3.7.1">#REF!</definedName>
    <definedName name="Voce3.7.2">#REF!</definedName>
    <definedName name="Voce3.7.3">#REF!</definedName>
    <definedName name="Voce3.7.4">#REF!</definedName>
    <definedName name="Voce3.8">#REF!</definedName>
    <definedName name="Voce3.8.1">#REF!</definedName>
    <definedName name="Voce3.8.2">#REF!</definedName>
    <definedName name="Voce3.8.3">#REF!</definedName>
    <definedName name="Voce3.8.4">#REF!</definedName>
    <definedName name="Voce3.9">#REF!</definedName>
    <definedName name="Vorlaufkosten">#REF!</definedName>
    <definedName name="Vorsteuerabzugsberechtigung">#REF!</definedName>
    <definedName name="vsa">#REF!</definedName>
    <definedName name="VSt_1">#REF!</definedName>
    <definedName name="VSt_10">#REF!</definedName>
    <definedName name="VSt_11">#REF!</definedName>
    <definedName name="VSt_12">#REF!</definedName>
    <definedName name="VSt_13">#REF!</definedName>
    <definedName name="VSt_14">#REF!</definedName>
    <definedName name="VSt_15">#REF!</definedName>
    <definedName name="VSt_2">#REF!</definedName>
    <definedName name="VSt_3">#REF!</definedName>
    <definedName name="VSt_4">#REF!</definedName>
    <definedName name="VSt_5">#REF!</definedName>
    <definedName name="VSt_6">#REF!</definedName>
    <definedName name="VSt_7">#REF!</definedName>
    <definedName name="VSt_8">#REF!</definedName>
    <definedName name="VSt_9">#REF!</definedName>
    <definedName name="VSTable">#REF!</definedName>
    <definedName name="vv">#REF!</definedName>
    <definedName name="w" hidden="1">{#N/A,#N/A,FALSE,"BANNERS";#N/A,#N/A,FALSE,"Market";#N/A,#N/A,FALSE,"# of POP MAN";#N/A,#N/A,FALSE,"Penet Input";#N/A,#N/A,FALSE,"Tel Rev";#N/A,#N/A,FALSE,"Invest";#N/A,#N/A,FALSE,"Op Cost1";#N/A,#N/A,FALSE,"Op Cost2";#N/A,#N/A,FALSE,"Oth_&amp;_Tot_Revenues";#N/A,#N/A,FALSE,"Fin Mod";#N/A,#N/A,FALSE,"P&amp;E Burocrat";#N/A,#N/A,FALSE,"cash flow"}</definedName>
    <definedName name="wacc">#REF!</definedName>
    <definedName name="wbs">#REF!</definedName>
    <definedName name="WBS_RIEPILOGO_ARRAY">#REF!</definedName>
    <definedName name="WBS_RIEPILOGO_MATRIX">#REF!</definedName>
    <definedName name="wei">#REF!</definedName>
    <definedName name="WellsMoreERV">#REF!</definedName>
    <definedName name="WellsMoreNIA">#REF!</definedName>
    <definedName name="WellsMoreRent">#REF!</definedName>
    <definedName name="wer">#REF!</definedName>
    <definedName name="werwttwt">#REF!</definedName>
    <definedName name="weryvvv">#REF!</definedName>
    <definedName name="WhitfieldSens">#REF!</definedName>
    <definedName name="WHRR1">#REF!</definedName>
    <definedName name="WHRR2">#REF!</definedName>
    <definedName name="WHRR3">#REF!</definedName>
    <definedName name="WHRR4">#REF!</definedName>
    <definedName name="WHRR5">#REF!</definedName>
    <definedName name="WHRR6">#REF!</definedName>
    <definedName name="WigmoreERV">#REF!</definedName>
    <definedName name="wrn.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Aging._.and._.Trend._.Analysis." hidden="1">{#N/A,#N/A,FALSE,"Aging Summary";#N/A,#N/A,FALSE,"Ratio Analysis";#N/A,#N/A,FALSE,"Test 120 Day Accts";#N/A,#N/A,FALSE,"Tickmarks"}</definedName>
    <definedName name="wrn.AJDSuite." hidden="1">{"AJD",#N/A,TRUE,"Summary";"AJD",#N/A,TRUE,"CFCONC-outputs";"AJD",#N/A,TRUE,"P&amp;LCONC-outputs";"AJD",#N/A,TRUE,"BSCONC-outputs";"AJD",#N/A,TRUE,"FSCONC-outputs"}</definedName>
    <definedName name="wrn.AnnualRentRoll." hidden="1">{"AnnualRentRollPg1",#N/A,FALSE,"RentRoll";"AnnualRentRollPg2",#N/A,FALSE,"RentRoll"}</definedName>
    <definedName name="wrn.bh." hidden="1">{#N/A,#N/A,FALSE,"TELEFON"}</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CF._.Print."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Construction._.Costs." hidden="1">{"Const Costs Dev",#N/A,FALSE,"Construction Cost Inputs";"Const Costs orig ccy",#N/A,FALSE,"Construction Cost Inputs";"Const Costs USD",#N/A,FALSE,"Construction Cost Inputs"}</definedName>
    <definedName name="wrn.corso_forecast." hidden="1">{"ce_storici",#N/A,FALSE}</definedName>
    <definedName name="wrn.Danilo." hidden="1">{#N/A,#N/A,TRUE,"Main Issues";#N/A,#N/A,TRUE,"Income statement ($)"}</definedName>
    <definedName name="wrn.ExitAndSalesAssumptions." hidden="1">{#N/A,#N/A,FALSE,"ExitStrategy"}</definedName>
    <definedName name="wrn.Financials._.April._.02._.Rs._.000." hidden="1">{"BS - Rs'000",#N/A,FALSE,"Balance  ";"BS - Schedule Rs'000",#N/A,FALSE,"Balance  ";"BS - Trial locationwise",#N/A,FALSE,"Balance  ";"P&amp;L - Rs'000",#N/A,FALSE,"Profit and Loss";"P&amp;L - Schedule Rs '000",#N/A,FALSE,"Profit and Loss";"P&amp;L - Trial Locationwise",#N/A,FALSE,"Profit and Loss";"Fixed Assets Schedule",#N/A,FALSE,"sch";"Cash Flow",#N/A,FALSE,"Cash Flow"}</definedName>
    <definedName name="wrn.Financing._.Inputs." hidden="1">{"BuildIn 2 Funding Assump",#N/A,FALSE,"Building Inputs";"BuildIn Capex plus Extras",#N/A,FALSE,"Building Inputs"}</definedName>
    <definedName name="wrn.FORM1." hidden="1">{#N/A,#N/A,FALSE,"COMP"}</definedName>
    <definedName name="wrn.Leasing._.Variance." hidden="1">{#N/A,#N/A,FALSE,"Leasing 6A"}</definedName>
    <definedName name="wrn.LoanInformation." hidden="1">{"LoanSchedule",#N/A,FALSE,"LoanAssumptions";"LoanAssumptions",#N/A,FALSE,"LoanAssumptions"}</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dello." hidden="1">{#N/A,#N/A,TRUE,"Proposal";#N/A,#N/A,TRUE,"Assumptions";#N/A,#N/A,TRUE,"Net Income";#N/A,#N/A,TRUE,"Balsheet";#N/A,#N/A,TRUE,"Capex";#N/A,#N/A,TRUE,"Volumes";#N/A,#N/A,TRUE,"Revenues";#N/A,#N/A,TRUE,"Var.Costs";#N/A,#N/A,TRUE,"Personnel";#N/A,#N/A,TRUE,"Other costs";#N/A,#N/A,TRUE,"MKTG and G&amp;A"}</definedName>
    <definedName name="wrn.monthly._.financia2" hidden="1">{#N/A,#N/A,FALSE,"SUMMARY 4a";#N/A,#N/A,FALSE,"GBA 4b";#N/A,#N/A,FALSE,"TENANT 4c";#N/A,#N/A,FALSE,"BUDGET DETAIL";#N/A,#N/A,FALSE,"PRO FORMA"}</definedName>
    <definedName name="wrn.monthly._.financial." hidden="1">{#N/A,#N/A,FALSE,"SUMMARY 4a";#N/A,#N/A,FALSE,"GBA 4b";#N/A,#N/A,FALSE,"TENANT 4c";#N/A,#N/A,FALSE,"BUDGET DETAIL";#N/A,#N/A,FALSE,"PRO FORMA"}</definedName>
    <definedName name="wrn.MonthlyRentRoll." hidden="1">{"MonthlyRentRoll",#N/A,FALSE,"RentRoll"}</definedName>
    <definedName name="WRN.NEW._.REPORT2" hidden="1">{#N/A,#N/A,FALSE,"PROJECT BUDET";#N/A,#N/A,FALSE,"page 8";#N/A,#N/A,FALSE,"page 9";"page 1",#N/A,FALSE,"page 11,12,13,14";"page 2",#N/A,FALSE,"page 11,12,13,14";"page 3",#N/A,FALSE,"page 11,12,13,14";"page 4",#N/A,FALSE,"page 11,12,13,14";#N/A,#N/A,FALSE,"page 10";#N/A,#N/A,FALSE,"PAGE 18 &amp; 19";"PAGE15",#N/A,FALSE,"page 15,16,17";"PAGE16",#N/A,FALSE,"page 15,16,17";"PAGE17",#N/A,FALSE,"page 15,16,17";"PAGE18",#N/A,FALSE,"page 15,16,17";#N/A,#N/A,FALSE,"page 20";#N/A,#N/A,FALSE,"page 21";#N/A,#N/A,FALSE,"page 22";#N/A,#N/A,FALSE,"page 23";#N/A,#N/A,FALSE,"page 24";#N/A,#N/A,FALSE,"page 25";#N/A,#N/A,FALSE,"page 26";#N/A,#N/A,FALSE,"page 27";#N/A,#N/A,FALSE,"page 28";#N/A,#N/A,FALSE,"page 29";#N/A,#N/A,FALSE,"page 30";#N/A,#N/A,FALSE,"page 31"}</definedName>
    <definedName name="wrn.ontario." hidden="1">{"page1",#N/A,FALSE,"sheet 1";"Page2",#N/A,FALSE,"sheet 1";"page3",#N/A,FALSE,"sheet 1";"page4",#N/A,FALSE,"sheet 1"}</definedName>
    <definedName name="wrn.OpCostIn." hidden="1">{"OpCostIn Technical",#N/A,FALSE,"Operations Cost Inputs";"OpCostIn V plus F",#N/A,FALSE,"Operations Cost Inputs";"OpCostIn Maint",#N/A,FALSE,"Operations Cost Inputs";"OpCostIn LDs Add Cost",#N/A,FALSE,"Operations Cost Inputs"}</definedName>
    <definedName name="wrn.OperatingAssumtions." hidden="1">{#N/A,#N/A,FALSE,"OperatingAssumptions"}</definedName>
    <definedName name="wrn.p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p97schedules." hidden="1">{"plansummary",#N/A,FALSE,"PlanSummary";"sales",#N/A,FALSE,"Sales Rec";"productivity",#N/A,FALSE,"Productivity Rec";"capitalspending",#N/A,FALSE,"Capital Spending"}</definedName>
    <definedName name="wrn.PR_TRIAL_BALANCE."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resentation." hidden="1">{#N/A,#N/A,TRUE,"Summary";#N/A,#N/A,TRUE,"ExitStrategy";"SalesAndConstruction",#N/A,TRUE,"cs";#N/A,#N/A,TRUE,"OperatingAssumptions";"PresentationRentRoll",#N/A,TRUE,"RentRoll"}</definedName>
    <definedName name="wrn.PrintAll." hidden="1">{#N/A,#N/A,FALSE,"Broker Sheet";#N/A,#N/A,FALSE,"Exec.Summary";#N/A,#N/A,FALSE,"Argus Cash Flow";#N/A,#N/A,FALSE,"SPF";#N/A,#N/A,FALSE,"RentRoll"}</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Project._.Summaries."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wrn.PropertyInformation." hidden="1">{#N/A,#N/A,FALSE,"PropertyInfo"}</definedName>
    <definedName name="wrn.Revue._.contrats._.Estimé." hidden="1">{"Revue contrats Estimé",#N/A,FALSE,"Revue Contrats";"Revue contrats Intitulés",#N/A,FALSE,"Revue Contrats";"Revue contrats Comparatifs",#N/A,FALSE,"Revue Contrats"}</definedName>
    <definedName name="wrn.Summary." hidden="1">{#N/A,#N/A,FALSE,"Summary"}</definedName>
    <definedName name="wrn.SummaryReport." hidden="1">{#N/A,#N/A,TRUE,"Summary";#N/A,#N/A,TRUE,"Control";#N/A,#N/A,TRUE,"Cashflow"}</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vu.ce_storici." hidden="1">{TRUE,TRUE,-1.25,-15.5,484.5,301.5,FALSE,FALSE,TRUE,TRUE,0,1,#N/A,13,#N/A,7.06382978723404,20.2352941176471,1,FALSE,FALSE,3,TRUE,1,FALSE,100,"Swvu.ce_storici.","ACwvu.ce_storici.",1,FALSE,FALSE,0.36,0.44,0.984251968503937,0.984251968503937,2,"&amp;C&amp;B&amp;UBangers Distribution Italia S.p.A.","",TRUE,TRUE,FALSE,FALSE,1,110,#N/A,#N/A,"=R12C1:R242C6,R12C8,R12C8,R12C8:R75C20,R12C22:R242C30",FALSE,#N/A,#N/A,FALSE,FALSE}</definedName>
    <definedName name="wvu.dd." hidden="1">{TRUE,TRUE,-1.25,-15.5,484.5,301.5,FALSE,FALSE,TRUE,TRUE,0,1,#N/A,9,#N/A,7.578125,17.4117647058824,1,FALSE,FALSE,3,TRUE,1,FALSE,100,"Swvu.dd.","ACwvu.dd.",1,FALSE,FALSE,0.748031496062992,0.354330708661417,1.73228346456693,0.275590551181102,1,"&amp;L&amp;10PASFIN - Servizi Finanziari S.p.A.
&amp;I Mergers  and Acquisitions&amp;R&amp;10Data di stampa: &amp;D
 Ore:      &amp;T","&amp;R&amp;""Times New Roman""Pagina &amp;P",FALSE,FALSE,FALSE,FALSE,1,100,#N/A,#N/A,"=R59C1:R283C7",FALSE,#N/A,#N/A,FALSE,FALSE}</definedName>
    <definedName name="wvu.Décomposition." hidden="1">{TRUE,TRUE,1,1,480,261,FALSE,FALSE,TRUE,FALSE,0,1,#N/A,1,#N/A,2.2,5.52941176470588,1,FALSE,FALSE,1,TRUE,1,FALSE,100,"Swvu.Décomposition.","ACwvu.Décomposition.",1,FALSE,FALSE,0,0,0.669291338582677,0.590551181102362,1,"&amp;RBâtiment  A","Page : &amp;P / &amp;N",TRUE,FALSE,FALSE,TRUE,1,100,#N/A,#N/A,"=R1C1:R417C3",FALSE,#N/A,"Cwvu.Décomposition.",FALSE,FALSE}</definedName>
    <definedName name="wvu.Estimation." hidden="1">{TRUE,TRUE,1,1,480,261,FALSE,FALSE,TRUE,FALSE,0,1,#N/A,1,#N/A,4.54545454545454,5.52941176470588,1,FALSE,FALSE,1,TRUE,1,FALSE,100,"Swvu.Estimation.","ACwvu.Estimation.",1,FALSE,FALSE,0,0,0.669291338582677,0.590551181102362,1,"&amp;RBâtiment  A","Page : &amp;P / &amp;N",TRUE,FALSE,FALSE,FALSE,1,100,#N/A,#N/A,"=R1C2:R417C7",FALSE,#N/A,"Cwvu.Estimation.",FALSE,FALSE}</definedName>
    <definedName name="x" hidden="1">{"LoanSchedule",#N/A,FALSE,"LoanAssumptions";"LoanAssumptions",#N/A,FALSE,"LoanAssumptions"}</definedName>
    <definedName name="xcvxvv">#REF!</definedName>
    <definedName name="xx">#REF!</definedName>
    <definedName name="xxx" hidden="1">#REF!</definedName>
    <definedName name="xzcxvzxvz">#REF!</definedName>
    <definedName name="Y" hidden="1">#REF!</definedName>
    <definedName name="Year">#REF!</definedName>
    <definedName name="Year_of_Sale">#REF!</definedName>
    <definedName name="Year1_ForwardEconNOI">#REF!</definedName>
    <definedName name="Year1_ForwardGrowth">#REF!</definedName>
    <definedName name="Year1_ForwardNOI">#REF!</definedName>
    <definedName name="YearOut">#REF!</definedName>
    <definedName name="Years_Clear_Click">#N/A</definedName>
    <definedName name="Years_Clear_Click_ITA2">#N/A</definedName>
    <definedName name="Years_Select_Click">#N/A</definedName>
    <definedName name="Years_Select_Click_ITA2">#N/A</definedName>
    <definedName name="Years_to_amortise_gain">#REF!</definedName>
    <definedName name="YEARS_TO_CF">#REF!</definedName>
    <definedName name="YEARS_TO_EXIT">#REF!</definedName>
    <definedName name="years_to_invest_cash">#REF!</definedName>
    <definedName name="YGR" hidden="1">{#N/A,#N/A,FALSE,"NWC PS";#N/A,#N/A,FALSE,"NWC Overview";#N/A,#N/A,FALSE,"HCA PS";#N/A,#N/A,FALSE,"HCA Overview";#N/A,#N/A,FALSE,"Aegon PS";#N/A,#N/A,FALSE,"Aegon Overview";#N/A,#N/A,FALSE,"ODC PS";#N/A,#N/A,FALSE,"ODC Overview";#N/A,#N/A,FALSE,"USBP PS";#N/A,#N/A,FALSE,"USBP Overview";#N/A,#N/A,FALSE,"29 Wacker PS";#N/A,#N/A,FALSE,"29 Overview";#N/A,#N/A,FALSE,"303 Wacker PS";#N/A,#N/A,FALSE,"303 Overview";#N/A,#N/A,FALSE,"Chancellory PS";#N/A,#N/A,FALSE,"Chancellory Overview";#N/A,#N/A,FALSE,"EWT PS";#N/A,#N/A,FALSE,"EWT Overview";#N/A,#N/A,FALSE,"NCC PS";#N/A,#N/A,FALSE,"NCC Overview";#N/A,#N/A,FALSE,"Centennial PS";#N/A,#N/A,FALSE,"Centennial Overview";#N/A,#N/A,FALSE,"225 PS";#N/A,#N/A,FALSE,"225 Overview";#N/A,#N/A,FALSE,"TFNP PS";#N/A,#N/A,FALSE,"TFNP Overview"}</definedName>
    <definedName name="Yield">#REF!</definedName>
    <definedName name="Yield_Increase">#REF!</definedName>
    <definedName name="YR0SWITCH">#REF!</definedName>
    <definedName name="ytueyu">#REF!</definedName>
    <definedName name="Z_35D86A22_9693_11D2_8A17_444553540000_.wvu.Rows" hidden="1">#REF!,#REF!,#REF!,#REF!,#REF!,#REF!,#REF!,#REF!,#REF!,#REF!,#REF!,#REF!,#REF!,#REF!,#REF!,#REF!,#REF!,#REF!,#REF!</definedName>
    <definedName name="Z_35D86A23_9693_11D2_8A17_444553540000_.wvu.Rows" hidden="1">#REF!,#REF!,#REF!,#REF!,#REF!,#REF!,#REF!,#REF!,#REF!,#REF!,#REF!,#REF!,#REF!,#REF!,#REF!,#REF!,#REF!,#REF!,#REF!</definedName>
    <definedName name="Z_746852D3_BFD6_47E8_9DA9_56CF052FA174_.wvu.Rows" hidden="1">#REF!</definedName>
    <definedName name="Z_9F49EFD0_B61E_11D4_B53D_00508B6D6371_.wvu.PrintArea" hidden="1">#N/A</definedName>
    <definedName name="Z_A382CEC3_58E1_11D6_BCB6_0008C7825075_.wvu.Cols" hidden="1">#REF!</definedName>
    <definedName name="Z_CC33FC66_6A0B_11D5_B60C_00508B6D6371_.wvu.PrintArea" hidden="1">#N/A</definedName>
    <definedName name="Z_CC33FC66_6A0B_11D5_B60C_00508B6D6371_.wvu.Rows" hidden="1">#N/A</definedName>
    <definedName name="Z_DE54EB4E_7288_4CBC_B1F8_54C2468A83E6_.wvu.Cols" hidden="1">#REF!,#REF!</definedName>
    <definedName name="Z_DE54EB4E_7288_4CBC_B1F8_54C2468A83E6_.wvu.PrintArea" hidden="1">#REF!</definedName>
    <definedName name="Z_DE54EB4E_7288_4CBC_B1F8_54C2468A83E6_.wvu.Rows" hidden="1">#REF!,#REF!,#REF!,#REF!</definedName>
    <definedName name="Z_DF90D8E2_968E_11D2_8A17_444553540000_.wvu.Rows" hidden="1">#REF!,#REF!,#REF!,#REF!,#REF!,#REF!,#REF!,#REF!,#REF!,#REF!,#REF!,#REF!,#REF!,#REF!,#REF!,#REF!,#REF!,#REF!,#REF!</definedName>
    <definedName name="Z_DF90D8E3_968E_11D2_8A17_444553540000_.wvu.Rows" hidden="1">#REF!,#REF!,#REF!,#REF!,#REF!,#REF!,#REF!,#REF!,#REF!,#REF!,#REF!,#REF!,#REF!,#REF!,#REF!,#REF!,#REF!,#REF!,#REF!</definedName>
    <definedName name="Z_E7F0564E_5E37_456F_AE83_606CD2E00250_.wvu.PrintArea" hidden="1">#N/A</definedName>
    <definedName name="Z_E882445E_5FB6_4C30_8336_5811252D8A2F_.wvu.Cols" hidden="1">#N/A</definedName>
    <definedName name="Z_E882445E_5FB6_4C30_8336_5811252D8A2F_.wvu.PrintArea" hidden="1">#N/A</definedName>
    <definedName name="Z_E882445E_5FB6_4C30_8336_5811252D8A2F_.wvu.Rows" hidden="1">#N/A</definedName>
    <definedName name="Z_F719EBF0_9D9C_4868_BFD4_00A1431132BC_.wvu.Cols" hidden="1">#N/A</definedName>
    <definedName name="Z_F719EBF0_9D9C_4868_BFD4_00A1431132BC_.wvu.PrintTitles" hidden="1">#N/A</definedName>
    <definedName name="Zamet">#REF!</definedName>
    <definedName name="zero1">#REF!</definedName>
    <definedName name="zero10">#REF!</definedName>
    <definedName name="zero11">#REF!</definedName>
    <definedName name="zero12">#REF!</definedName>
    <definedName name="zero13">#REF!</definedName>
    <definedName name="zero14">#REF!</definedName>
    <definedName name="zero15">#REF!</definedName>
    <definedName name="zero2">#REF!</definedName>
    <definedName name="zero3">#REF!</definedName>
    <definedName name="zero4">#REF!</definedName>
    <definedName name="zero5">#REF!</definedName>
    <definedName name="zero6">#REF!</definedName>
    <definedName name="zero7">#REF!</definedName>
    <definedName name="zero8">#REF!</definedName>
    <definedName name="zero9">#REF!</definedName>
    <definedName name="Zins_1">#REF!</definedName>
    <definedName name="Zins_2">#REF!</definedName>
    <definedName name="zoccolino">#REF!</definedName>
    <definedName name="zoccolino_acciaio_inox">#REF!</definedName>
    <definedName name="zoccolino_agenzia_impresa">#REF!</definedName>
    <definedName name="zoccolino_clicnica">#REF!</definedName>
    <definedName name="zoccolino_cucina">#REF!</definedName>
    <definedName name="zoccolino_filtro">#REF!</definedName>
    <definedName name="zoccolino_inox">#REF!</definedName>
    <definedName name="zoccolino_linoleum">#REF!</definedName>
    <definedName name="zoccolino_loc_servizio">#REF!</definedName>
    <definedName name="zoccolino_mensa">#REF!</definedName>
    <definedName name="zoccolino_palestra">#REF!</definedName>
    <definedName name="zoccolino_pietra_20mm">#REF!</definedName>
    <definedName name="zoccolino_pietra_30mm">#REF!</definedName>
    <definedName name="zoccolino_posta">#REF!</definedName>
    <definedName name="zoccolino_reception">#REF!</definedName>
    <definedName name="zoccolino_Risto_vip">#REF!</definedName>
    <definedName name="zoccolino_training">#REF!</definedName>
    <definedName name="zoccolino_vigilanza">#REF!</definedName>
    <definedName name="ZONA_ORDINAMENTO">#REF!</definedName>
    <definedName name="zonaepu">#REF!</definedName>
    <definedName name="zumt">#REF!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829" i="2" l="1"/>
  <c r="H3827" i="2"/>
  <c r="G96" i="4"/>
  <c r="G89" i="4"/>
  <c r="G86" i="4"/>
  <c r="G81" i="4"/>
  <c r="G65" i="4"/>
  <c r="G50" i="4"/>
  <c r="G47" i="4"/>
  <c r="G42" i="4"/>
  <c r="G39" i="4"/>
  <c r="G34" i="4"/>
  <c r="G30" i="4"/>
  <c r="G20" i="4"/>
  <c r="G16" i="4"/>
  <c r="G9" i="4"/>
  <c r="G157" i="3"/>
  <c r="G154" i="3"/>
  <c r="G149" i="3"/>
  <c r="G144" i="3"/>
  <c r="G140" i="3"/>
  <c r="G136" i="3"/>
  <c r="G125" i="3"/>
  <c r="G117" i="3"/>
  <c r="G111" i="3"/>
  <c r="G106" i="3"/>
  <c r="G90" i="3"/>
  <c r="G57" i="3"/>
  <c r="G53" i="3"/>
  <c r="G44" i="3"/>
  <c r="G37" i="3"/>
  <c r="G32" i="3"/>
  <c r="G29" i="3"/>
  <c r="G25" i="3"/>
  <c r="G20" i="3"/>
  <c r="G16" i="3"/>
  <c r="G9" i="3"/>
  <c r="E3626" i="2"/>
  <c r="E2890" i="2"/>
  <c r="E2895" i="2" s="1"/>
  <c r="E2322" i="2"/>
  <c r="E2314" i="2"/>
  <c r="E1321" i="2"/>
  <c r="D1206" i="2"/>
  <c r="D1210" i="2" s="1"/>
  <c r="C1206" i="2"/>
  <c r="C1210" i="2" s="1"/>
  <c r="E1145" i="2"/>
  <c r="E878" i="2"/>
  <c r="E858" i="2"/>
  <c r="E590" i="2"/>
  <c r="E305" i="2"/>
  <c r="H3812" i="2" l="1"/>
  <c r="H3777" i="2"/>
  <c r="H3727" i="2"/>
  <c r="H3703" i="2"/>
  <c r="H3789" i="2"/>
  <c r="H3825" i="2"/>
  <c r="H3757" i="2"/>
  <c r="H3681" i="2"/>
  <c r="H3773" i="2"/>
  <c r="H3808" i="2"/>
  <c r="H3795" i="2"/>
  <c r="H3659" i="2"/>
  <c r="H3745" i="2"/>
  <c r="H3575" i="2"/>
  <c r="H3736" i="2"/>
  <c r="H3715" i="2"/>
  <c r="H3804" i="2"/>
  <c r="H3530" i="2"/>
  <c r="H3783" i="2"/>
  <c r="H3769" i="2"/>
  <c r="H3751" i="2"/>
  <c r="H3763" i="2"/>
  <c r="H3516" i="2"/>
  <c r="H3491" i="2"/>
  <c r="H3450" i="2"/>
  <c r="H3449" i="2"/>
  <c r="H3584" i="2"/>
  <c r="H3548" i="2"/>
  <c r="H3469" i="2"/>
  <c r="H3800" i="2"/>
  <c r="H3721" i="2"/>
  <c r="H3539" i="2"/>
  <c r="H3593" i="2"/>
  <c r="H3566" i="2"/>
  <c r="H3520" i="2"/>
  <c r="H3472" i="2"/>
  <c r="H3454" i="2"/>
  <c r="H3321" i="2"/>
  <c r="H3508" i="2"/>
  <c r="H3500" i="2"/>
  <c r="H3461" i="2"/>
  <c r="H3820" i="2"/>
  <c r="H3439" i="2"/>
  <c r="H3557" i="2"/>
  <c r="H3497" i="2"/>
  <c r="H3485" i="2"/>
  <c r="H3709" i="2"/>
  <c r="H3504" i="2"/>
  <c r="H3479" i="2"/>
  <c r="H3412" i="2"/>
  <c r="H3816" i="2"/>
  <c r="H3445" i="2"/>
  <c r="H3626" i="2"/>
  <c r="H3400" i="2"/>
  <c r="H3385" i="2"/>
  <c r="H3372" i="2"/>
  <c r="H3261" i="2"/>
  <c r="H3307" i="2"/>
  <c r="H3303" i="2"/>
  <c r="H3292" i="2"/>
  <c r="H3512" i="2"/>
  <c r="H3416" i="2"/>
  <c r="H3360" i="2"/>
  <c r="H3344" i="2"/>
  <c r="H3138" i="2"/>
  <c r="H3281" i="2"/>
  <c r="H3209" i="2"/>
  <c r="H3176" i="2"/>
  <c r="H3167" i="2"/>
  <c r="H3367" i="2"/>
  <c r="H3311" i="2"/>
  <c r="H3376" i="2"/>
  <c r="H3338" i="2"/>
  <c r="H3393" i="2"/>
  <c r="H3229" i="2"/>
  <c r="H3155" i="2"/>
  <c r="H3139" i="2"/>
  <c r="H3132" i="2"/>
  <c r="H3061" i="2"/>
  <c r="H3041" i="2"/>
  <c r="H3332" i="2"/>
  <c r="H3144" i="2"/>
  <c r="H3079" i="2"/>
  <c r="H3073" i="2"/>
  <c r="H2918" i="2"/>
  <c r="H3435" i="2"/>
  <c r="H3172" i="2"/>
  <c r="H3126" i="2"/>
  <c r="H3125" i="2"/>
  <c r="H3088" i="2"/>
  <c r="H2961" i="2"/>
  <c r="H2931" i="2"/>
  <c r="H2895" i="2"/>
  <c r="H3049" i="2"/>
  <c r="H3371" i="2"/>
  <c r="H3151" i="2"/>
  <c r="H3120" i="2"/>
  <c r="H3119" i="2"/>
  <c r="H3404" i="2"/>
  <c r="H3382" i="2"/>
  <c r="H3115" i="2"/>
  <c r="H3097" i="2"/>
  <c r="H3408" i="2"/>
  <c r="H3356" i="2"/>
  <c r="H3134" i="2"/>
  <c r="H3133" i="2"/>
  <c r="H3111" i="2"/>
  <c r="H3101" i="2"/>
  <c r="H3083" i="2"/>
  <c r="H2943" i="2"/>
  <c r="H3037" i="2"/>
  <c r="H2882" i="2"/>
  <c r="H3106" i="2"/>
  <c r="H2995" i="2"/>
  <c r="H3159" i="2"/>
  <c r="H3108" i="2"/>
  <c r="H3099" i="2"/>
  <c r="H3068" i="2"/>
  <c r="H2957" i="2"/>
  <c r="H2871" i="2"/>
  <c r="H3093" i="2"/>
  <c r="H3057" i="2"/>
  <c r="H2962" i="2"/>
  <c r="H3163" i="2"/>
  <c r="H3107" i="2"/>
  <c r="H3100" i="2"/>
  <c r="H2909" i="2"/>
  <c r="H3140" i="2"/>
  <c r="H3098" i="2"/>
  <c r="H3109" i="2"/>
  <c r="H2968" i="2"/>
  <c r="H2925" i="2"/>
  <c r="H2825" i="2"/>
  <c r="H2500" i="2"/>
  <c r="H2815" i="2"/>
  <c r="H2776" i="2"/>
  <c r="H2937" i="2"/>
  <c r="H2835" i="2"/>
  <c r="H2805" i="2"/>
  <c r="H2847" i="2"/>
  <c r="H2795" i="2"/>
  <c r="H2772" i="2"/>
  <c r="H2785" i="2"/>
  <c r="H2742" i="2"/>
  <c r="H2859" i="2"/>
  <c r="H2768" i="2"/>
  <c r="H2761" i="2"/>
  <c r="H2748" i="2"/>
  <c r="H3015" i="2"/>
  <c r="H2841" i="2"/>
  <c r="H2853" i="2"/>
  <c r="H2754" i="2"/>
  <c r="H2698" i="2"/>
  <c r="H2492" i="2"/>
  <c r="H2512" i="2"/>
  <c r="H2443" i="2"/>
  <c r="H2654" i="2"/>
  <c r="H2439" i="2"/>
  <c r="H2435" i="2"/>
  <c r="H2431" i="2"/>
  <c r="H2314" i="2"/>
  <c r="H2223" i="2"/>
  <c r="H2496" i="2"/>
  <c r="H2488" i="2"/>
  <c r="H2382" i="2"/>
  <c r="H2583" i="2"/>
  <c r="H2466" i="2"/>
  <c r="H2322" i="2"/>
  <c r="H2306" i="2"/>
  <c r="H2233" i="2"/>
  <c r="H2219" i="2"/>
  <c r="H2042" i="2"/>
  <c r="H2287" i="2"/>
  <c r="H2332" i="2"/>
  <c r="H2255" i="2"/>
  <c r="H2178" i="2"/>
  <c r="H2280" i="2"/>
  <c r="H2173" i="2"/>
  <c r="H1627" i="2"/>
  <c r="H1910" i="2"/>
  <c r="H1900" i="2"/>
  <c r="H2209" i="2"/>
  <c r="H1916" i="2"/>
  <c r="H1863" i="2"/>
  <c r="H1853" i="2"/>
  <c r="H1823" i="2"/>
  <c r="H1937" i="2"/>
  <c r="H1849" i="2"/>
  <c r="H1845" i="2"/>
  <c r="H1838" i="2"/>
  <c r="H1658" i="2"/>
  <c r="H1298" i="2"/>
  <c r="H1361" i="2"/>
  <c r="H1350" i="2"/>
  <c r="H1230" i="2"/>
  <c r="H1761" i="2"/>
  <c r="H1321" i="2"/>
  <c r="H1318" i="2"/>
  <c r="H1494" i="2"/>
  <c r="H1381" i="2"/>
  <c r="H1226" i="2"/>
  <c r="H1210" i="2"/>
  <c r="H1391" i="2"/>
  <c r="H1333" i="2"/>
  <c r="H1189" i="2"/>
  <c r="H1387" i="2"/>
  <c r="H1374" i="2"/>
  <c r="H1166" i="2"/>
  <c r="H955" i="2"/>
  <c r="H1145" i="2"/>
  <c r="H951" i="2"/>
  <c r="H935" i="2"/>
  <c r="H931" i="2"/>
  <c r="H930" i="2"/>
  <c r="H929" i="2"/>
  <c r="H947" i="2"/>
  <c r="H936" i="2"/>
  <c r="H1141" i="2"/>
  <c r="H1159" i="2"/>
  <c r="H1110" i="2"/>
  <c r="H1206" i="2"/>
  <c r="H1219" i="2"/>
  <c r="H1202" i="2"/>
  <c r="H1097" i="2"/>
  <c r="H1046" i="2"/>
  <c r="H1136" i="2"/>
  <c r="H1084" i="2"/>
  <c r="H899" i="2"/>
  <c r="H898" i="2"/>
  <c r="H897" i="2"/>
  <c r="H896" i="2"/>
  <c r="H895" i="2"/>
  <c r="H878" i="2"/>
  <c r="H1155" i="2"/>
  <c r="H1126" i="2"/>
  <c r="H1122" i="2"/>
  <c r="H1093" i="2"/>
  <c r="H1065" i="2"/>
  <c r="H1042" i="2"/>
  <c r="H1357" i="2"/>
  <c r="H1185" i="2"/>
  <c r="H1071" i="2"/>
  <c r="H1058" i="2"/>
  <c r="H963" i="2"/>
  <c r="H913" i="2"/>
  <c r="H1118" i="2"/>
  <c r="H959" i="2"/>
  <c r="H909" i="2"/>
  <c r="H890" i="2"/>
  <c r="H904" i="2"/>
  <c r="H772" i="2"/>
  <c r="H580" i="2"/>
  <c r="H917" i="2"/>
  <c r="H714" i="2"/>
  <c r="H906" i="2"/>
  <c r="H989" i="2"/>
  <c r="H741" i="2"/>
  <c r="H494" i="2"/>
  <c r="H922" i="2"/>
  <c r="H516" i="2"/>
  <c r="H481" i="2"/>
  <c r="H918" i="2"/>
  <c r="H643" i="2"/>
  <c r="H792" i="2"/>
  <c r="H905" i="2"/>
  <c r="H886" i="2"/>
  <c r="H858" i="2"/>
  <c r="H828" i="2"/>
  <c r="H688" i="2"/>
  <c r="H939" i="2"/>
  <c r="H618" i="2"/>
  <c r="H590" i="2"/>
  <c r="H943" i="2"/>
  <c r="H923" i="2"/>
  <c r="H907" i="2"/>
  <c r="H891" i="2"/>
  <c r="H724" i="2"/>
  <c r="H660" i="2"/>
  <c r="H882" i="2"/>
  <c r="H245" i="2"/>
  <c r="H570" i="2"/>
  <c r="H556" i="2"/>
  <c r="I520" i="2" s="1"/>
  <c r="H279" i="2"/>
  <c r="H469" i="2"/>
  <c r="H444" i="2"/>
  <c r="H362" i="2"/>
  <c r="H356" i="2"/>
  <c r="H291" i="2"/>
  <c r="H241" i="2"/>
  <c r="H143" i="2"/>
  <c r="H463" i="2"/>
  <c r="H456" i="2"/>
  <c r="H438" i="2"/>
  <c r="H349" i="2"/>
  <c r="H339" i="2"/>
  <c r="H452" i="2"/>
  <c r="H271" i="2"/>
  <c r="H185" i="2"/>
  <c r="H599" i="2"/>
  <c r="H574" i="2"/>
  <c r="H502" i="2"/>
  <c r="H305" i="2"/>
  <c r="H434" i="2"/>
  <c r="H376" i="2"/>
  <c r="H267" i="2"/>
  <c r="H163" i="2"/>
  <c r="H594" i="2"/>
  <c r="H430" i="2"/>
  <c r="H366" i="2"/>
  <c r="H286" i="2"/>
  <c r="H54" i="2"/>
  <c r="H46" i="2"/>
  <c r="H14" i="2"/>
  <c r="H34" i="2"/>
  <c r="H18" i="2"/>
  <c r="H221" i="2"/>
  <c r="H93" i="2"/>
  <c r="H67" i="2"/>
  <c r="H275" i="2"/>
  <c r="H50" i="2"/>
  <c r="H90" i="2"/>
  <c r="H22" i="2"/>
  <c r="H109" i="2"/>
  <c r="J144" i="3"/>
  <c r="J117" i="3"/>
  <c r="J154" i="3"/>
  <c r="J136" i="3"/>
  <c r="J106" i="3"/>
  <c r="J57" i="3"/>
  <c r="J149" i="3"/>
  <c r="J53" i="3"/>
  <c r="J125" i="3"/>
  <c r="J44" i="3"/>
  <c r="J157" i="3"/>
  <c r="J111" i="3"/>
  <c r="J29" i="3"/>
  <c r="J140" i="3"/>
  <c r="J20" i="3"/>
  <c r="J90" i="3"/>
  <c r="J37" i="3"/>
  <c r="J25" i="3"/>
  <c r="J32" i="3"/>
  <c r="J16" i="3"/>
  <c r="J9" i="3"/>
  <c r="J96" i="4"/>
  <c r="J65" i="4"/>
  <c r="J30" i="4"/>
  <c r="J86" i="4"/>
  <c r="J47" i="4"/>
  <c r="J16" i="4"/>
  <c r="J81" i="4"/>
  <c r="J39" i="4"/>
  <c r="J50" i="4"/>
  <c r="J42" i="4"/>
  <c r="J89" i="4"/>
  <c r="J34" i="4"/>
  <c r="J20" i="4"/>
  <c r="J9" i="4"/>
  <c r="I2946" i="2" l="1"/>
  <c r="I3791" i="2"/>
  <c r="H3829" i="2"/>
  <c r="J158" i="3"/>
  <c r="I1086" i="2"/>
  <c r="I1393" i="2"/>
  <c r="I2235" i="2"/>
  <c r="I56" i="2"/>
  <c r="I1147" i="2"/>
  <c r="I3085" i="2"/>
  <c r="I3522" i="2"/>
  <c r="I558" i="2"/>
  <c r="I965" i="2"/>
  <c r="I1099" i="2"/>
  <c r="I1940" i="2"/>
  <c r="I3441" i="2"/>
  <c r="I3169" i="2"/>
  <c r="J97" i="4"/>
  <c r="I3313" i="2"/>
  <c r="I10" i="2"/>
  <c r="I576" i="2"/>
  <c r="I1323" i="2"/>
  <c r="D9" i="1" l="1"/>
  <c r="J99" i="4" s="1"/>
  <c r="D8" i="1"/>
  <c r="D7" i="1"/>
  <c r="D12" i="1" l="1"/>
</calcChain>
</file>

<file path=xl/sharedStrings.xml><?xml version="1.0" encoding="utf-8"?>
<sst xmlns="http://schemas.openxmlformats.org/spreadsheetml/2006/main" count="4077" uniqueCount="2087">
  <si>
    <t>Offerta</t>
  </si>
  <si>
    <t>Edile</t>
  </si>
  <si>
    <t>Strutt. scala e rampa</t>
  </si>
  <si>
    <t>Strutt. Ed storico</t>
  </si>
  <si>
    <t>Totale</t>
  </si>
  <si>
    <t>COMPUTO METRICO EX CONVENTO DEI GESUITI</t>
  </si>
  <si>
    <t>Committente: Piemmequattro srl</t>
  </si>
  <si>
    <t>OPERE EDILI</t>
  </si>
  <si>
    <t>DESCRIZIONE DELLE OPERE</t>
  </si>
  <si>
    <t>u.m.</t>
  </si>
  <si>
    <t>QUANTITA' TOTALI</t>
  </si>
  <si>
    <t>Sub totali (ecluse opzioni 2 e opzioni 3)</t>
  </si>
  <si>
    <t>PREZZI UNITARI</t>
  </si>
  <si>
    <t>TOT</t>
  </si>
  <si>
    <t>Note offerta</t>
  </si>
  <si>
    <t>1-7</t>
  </si>
  <si>
    <t>Allestimento cantiere</t>
  </si>
  <si>
    <t>Allestimento di cantiere: perimetrazione dell'area con reti zincate, cartellonistica e quant'altro necessario su strada pubblica. Fornitura di quadro elettrico da cantiere certificato, allacciato dall'elettricista, compreso di messa a terra con redazione di dichiarazione di conformità e di quanto occorra a norma di legge per l'esecuzione delle opere descritte successivamente e per dare l'opera finita e a regola d'arte. Incluso ogni onere per eseguire il lavoro a regola d'arte. Incluso oneri di sicurezza ai sensi del Dlgs n° 81/ 2008 e s.m.i.</t>
  </si>
  <si>
    <t>a corpo</t>
  </si>
  <si>
    <t>Presidi sanitari</t>
  </si>
  <si>
    <t>Fornitura e posa in opera di presidi sanitari, in osservanza del DM 388/03, di pronto soccorso compresa la costante sostituzione dei materiali usati o deteriorati: cassetta di pronto soccorso.
 E' compreso ogni onere per dare il lavoro finito a regola d'arte. 
Incluso oneri di sicurezza ai sensi del Dlgs n° 81/2008.</t>
  </si>
  <si>
    <t>cad</t>
  </si>
  <si>
    <t>Locale igienico</t>
  </si>
  <si>
    <t>Locale igienico chimico. Compreso il montaggio ed il successivo smontaggio, la preparazione della base di appoggio, gli oneri per la periodica pulizia ed i relativi materiali di consumo. Per ogni mese di impiego (n. 12 mesi stimati). Incluso ogni onere per eseguire il lavoro a regola d'arte. Incluso oneri di sicurezza ai sensi del Dlgs n° 81/2008 e s.m.i.</t>
  </si>
  <si>
    <t>Ponteggi primo mese</t>
  </si>
  <si>
    <t>Ponteggiature "di facciata", in elementi metallici prefabbricati e/o"giunto-tubo", il montaggio e lo smontaggio finale, i piani di lavoro, idonea segnaletica, compresi gli eventuali oneri di progettazione. Sono inclusi: impianto di messa a terra, mantovane, illuminazione nottura, reti di protezione e impianto di allarme antilintrusione, compresa realizzazione di idonea protezione delle superfici sottostanti di altra proprietà e successiva rimozione, completo di ogni accessorio utile. Montaggio, smontaggio e noleggio per il primo mese di utilizzo.  E' compresa Incluso ogni onere per eseguire il lavoro a regola d'arte. Incluso oneri di sicurezza ai sensi del Dlgs n° 81/ 2008 e s.m.i.</t>
  </si>
  <si>
    <t xml:space="preserve">facciata nord blocco scale </t>
  </si>
  <si>
    <t>facciata nord quinta</t>
  </si>
  <si>
    <t>deposito</t>
  </si>
  <si>
    <t>camera 205</t>
  </si>
  <si>
    <t>cavedio centrale</t>
  </si>
  <si>
    <t>piazza Cassini</t>
  </si>
  <si>
    <t>basamento lato giardino gioberti</t>
  </si>
  <si>
    <t>cavedio sacrestia</t>
  </si>
  <si>
    <t>mq</t>
  </si>
  <si>
    <t xml:space="preserve">Ponteggi mesi successivi </t>
  </si>
  <si>
    <t>Ponteggiature "di facciata", in elementi metallici prefabbricati e/o"giunto-tubo", compreso il montaggio e lo smontaggio finale, i piani dilavoro, idonea segnaletica, compresi gli eventuali oneri di progettazioneSono inclusi: impianto di messa a terra, mantovane, illuminazione nottura, reti di protezione e impianto di allarme antilintrusione, compresa realizzazione di idonea protezione delle superfici sottostanti di altra proprietà e successiva rimozione, completo di ogni accessorio utile.  Noleggio per ogni mese oltre al primo, mesi stimati 8. Incluso ogni onere per eseguire il lavoro a regola d'arte. Incluso oneri di sicurezza ai sensi del Dlgs n° 81/ 2008 e s.m.i.</t>
  </si>
  <si>
    <t>mq/mese</t>
  </si>
  <si>
    <t xml:space="preserve">Montacarichi </t>
  </si>
  <si>
    <t>Fornitura, montaggio e smontaggio di n.2 montacarichi, composto da struttura di base, elementi tubolari verticali, piattaforma di carico con griglia di protezione, gruppo motore con freno centrifugo paracadute. Sono inclusi: l'impianto di illuminazione per segnalazione ingombro montacarichi, a bassa tensione, completo di quadri elettrici, trasformatori, cavi e lampade nonché l' impianto di messa a terra, realizzato secondo la normativa vigente in materia. 
Incluso ogni onere per eseguire il lavoro a regola d'arte. Incluso oneri di sicurezza ai sensi del Dlgs n° 81/ 2008 e s.m.i.</t>
  </si>
  <si>
    <t>considerati 2 montacarichi come da descrizione computo</t>
  </si>
  <si>
    <t>Protezione manufatti esistenti di altra proprietà</t>
  </si>
  <si>
    <t>Durante l’esecuzione dei lavori, l’Impresa dovrà provvedere alla protezione e salvaguardia di tutti i manufatti, impianti, recinzioni, pavimentazioni, alberature o altri elementi esistenti di proprietà di terzi, presenti nell’area di intervento o nelle immediate adiacenze.
Le protezioni dovranno essere realizzate con materiali idonei (teli, pannelli, barriere, strutture provvisorie, ecc.) in modo da garantire la completa integrità dei manufatti fino al termine dei lavori.
Prima dell’inizio delle attività, dovrà essere effettuata documentazione fotografica dello stato di fatto, da conservare a cura dell’Impresa.
Le protezioni dovranno essere mantenute in perfetta efficienza per tutta la durata del cantiere e rimosse solo a lavori ultimati, con ripristino dei luoghi.
Sono compresi nel prezzo tutti gli oneri per materiali, posa, manutenzione, rimozione e smaltimento.
L’Impresa risponde di eventuali danni arrecati a manufatti o beni di proprietà di terzi, con obbligo di riparazione o risarcimento a proprie spese. Incluso ogni onere per eseguire il lavoro a regola d'arte. Incluso oneri di sicurezza ai sensi del Dlgs n° 81/ 2008 e s.m.i.</t>
  </si>
  <si>
    <t>8-40</t>
  </si>
  <si>
    <t>Rimozioni, demolizioni e scavi</t>
  </si>
  <si>
    <t>Rimozione persiane</t>
  </si>
  <si>
    <t>Smontaggio di persiane e oscuranti, calcolato sulla superficie, compresi gli eventuali telai, la  smuratura delle grappe o dei tasselli di tenuta ed eventuale taglio a senzione egli elementi. Incluso calo in basso, trasporto e oneri di discarica. Incluso ogni onere per eseguire il lavoro a regola d'arte. Inclusi oneri di sicurezza ai sensi del Dlgs n° 81/ 2008 e s.m.i.</t>
  </si>
  <si>
    <t>piano primo camera 101</t>
  </si>
  <si>
    <t>piano primo bagno camera 114</t>
  </si>
  <si>
    <t>piano primo camera 116</t>
  </si>
  <si>
    <t xml:space="preserve">piano ammezzato P1-P2 camera 203 </t>
  </si>
  <si>
    <t>piano ammezzato P1-P2 camera 204</t>
  </si>
  <si>
    <t>piano ammezzato P1-P2 camera 205</t>
  </si>
  <si>
    <t>piano secondo area consumazioni 1</t>
  </si>
  <si>
    <t>Rimozione inferriate e cancelletti</t>
  </si>
  <si>
    <t>Rimozione di inferriate in ferro, eseguita mediante: svitamento e distacco delle inferriate qualora fissate meccanicamente (viti, tasselli, bulloni) oppure smuratura delle inferriate in tutti gli altri casi, con demolizione localizzata della muratura e successiva rimozione del manufatto metallico. E' compreso il ripristino degli intonaci e delle superfici murarie interessate, da eseguirsi con materiali e finiture analoghe a quelle esistenti. Sono inclusi calo in basso, trasporto a discatica e oneri di discarica. Incluso ogni onere per eseguire il lavoro a regola d'arte. Inclusi oneri di sicurezza ai sensi del Dlgs n° 81/ 2008 e s.m.i.</t>
  </si>
  <si>
    <t>piano terra cancello atrio pz cassini</t>
  </si>
  <si>
    <t>piano terra inferriate prospetto pz cassini superiori</t>
  </si>
  <si>
    <t>piano terra finestra lavanderia cavedio centrale</t>
  </si>
  <si>
    <t>piano terra (finestra corridoio amaie su cavedio sacrestia)</t>
  </si>
  <si>
    <t>piano terra (locale tecnico su cavedio sacrestia)</t>
  </si>
  <si>
    <t xml:space="preserve">piano terra inferriate cabina utente </t>
  </si>
  <si>
    <t>piano terra finestre tunnel</t>
  </si>
  <si>
    <t>piano ammezzato P0-P1 finestra camera 015</t>
  </si>
  <si>
    <t>piano primo finestra deposito</t>
  </si>
  <si>
    <t>piano primo porta finestra deposito</t>
  </si>
  <si>
    <t>piano ammezzato P1-P2 bagno camera 201</t>
  </si>
  <si>
    <t>piano ammezzato P1-P2 bagno camera 203</t>
  </si>
  <si>
    <t>piano ammezzato P1-P2 finestra bagno camera 204</t>
  </si>
  <si>
    <t>Smontaggio di cancello scorrevole carrabile e pedonale con recupero</t>
  </si>
  <si>
    <t>Smontaggio accurato di cancelli esistenti, completo di guide, accessori, motorizzazioni ed elementi di fissaggio, con deposito ordinato in area di cantiere idoneamente protetta per il successivo reimpiego. L’intervento comprende tutte le opere provvisionali, attrezzature, mano d’opera, movimentazioni, compreso quanto necessario per garantire l'integrità del manufatto e la perfetta conservazione fino al momento del rimontaggio. Incluso ogni onere per eseguire il lavoro a regola d'arte. Incluso oneri di sicurezza ai sensi del Dlgs n° 81/ 2008 e s.m.i.</t>
  </si>
  <si>
    <t>cancello scorrevole e pedonale su via astraldi</t>
  </si>
  <si>
    <t xml:space="preserve"> a corpo</t>
  </si>
  <si>
    <t>Rimozione armadi a muro</t>
  </si>
  <si>
    <t>Smontaggio di armadi a muro in legno, calcolato sulla superficie, inclusa l'eventuale parte vetrata, compreso  telaio, controtelaio, smuratura delle grappe o dei tasselli di tenuta ed eventuale taglio a sezione degli elementi. Inclusi calo in basso, trasporto a discarica e oneri di discarica. Incluso ogni onere per eseguire il lavoro a regola d'arte. Incluso oneri di sicurezza ai sensi del Dlgs n° 81/ 2008 e s.m.i.</t>
  </si>
  <si>
    <t>piano terra spazio ingresso corridoio</t>
  </si>
  <si>
    <t>piano terra camera 008</t>
  </si>
  <si>
    <t>piano terra camera 009</t>
  </si>
  <si>
    <t>piano terra camera 010</t>
  </si>
  <si>
    <t>piano terra camera 011</t>
  </si>
  <si>
    <t>piano terra camera 012</t>
  </si>
  <si>
    <t>piano ammezzato P0-P1 ufficio</t>
  </si>
  <si>
    <t>piano primo cucina comune</t>
  </si>
  <si>
    <t>piano primo corridoio gesuiti</t>
  </si>
  <si>
    <t>m</t>
  </si>
  <si>
    <t xml:space="preserve">Rimozione serramenti - opzione 1 senza recupero </t>
  </si>
  <si>
    <t>Smontaggio di infissi esterni in legno o alluminio come finestre, portefinestre, sportelli a vetri, ecc, calcolato sulla superficie, inclusa l'eventuale parte vetrata, compreso  telaio, controtelaio, smuratura delle grappe o dei tasselli di tenuta ed eventuale taglio a sezione degli elementi. Inclusi calo in basso, trasporto a discarica e oneri di discarica. Incluso ogni onere per eseguire il lavoro a regola d'arte. Incluso oneri di sicurezza ai sensi del Dlgs n° 81/ 2008 e s.m.i.</t>
  </si>
  <si>
    <t>non opzionale:</t>
  </si>
  <si>
    <t>piano terra finestra sotto arco</t>
  </si>
  <si>
    <t>piano terra atrio</t>
  </si>
  <si>
    <t>piano terra (cabina locale utente)</t>
  </si>
  <si>
    <t>piano terra volume scala vicino sacrestia</t>
  </si>
  <si>
    <t>piano ammezzato P0-P1 finestra alta corridoio amaie</t>
  </si>
  <si>
    <t xml:space="preserve">piano ammezzato P0-P1 camera ingresso 014 </t>
  </si>
  <si>
    <t xml:space="preserve">piano ammezzato P0-P1 camera 015 </t>
  </si>
  <si>
    <t>piano ammezzato P0-P1 deposito</t>
  </si>
  <si>
    <t>piano primo camera 101 (bagno)</t>
  </si>
  <si>
    <t>piano primo bagno staff</t>
  </si>
  <si>
    <t>piano primo finestre volume demolito, scala di sicurezza cx</t>
  </si>
  <si>
    <t>piano primo finestre interne scala cassini</t>
  </si>
  <si>
    <t>piano primo corridoio nord</t>
  </si>
  <si>
    <t>piano primo finestra cucina comune</t>
  </si>
  <si>
    <t>piano ammezzato P1-P2 camera 202 (bagno)</t>
  </si>
  <si>
    <t xml:space="preserve">piano ammezzato P1-P2 camera 204 </t>
  </si>
  <si>
    <t>piano ammezzato P1-P2 camera 204 (bagno)</t>
  </si>
  <si>
    <t>piano secondo sala comumazioni 1</t>
  </si>
  <si>
    <t>opzionale:</t>
  </si>
  <si>
    <t>piano terra ufficio del direttore</t>
  </si>
  <si>
    <t>piano terra bagni comuni</t>
  </si>
  <si>
    <t>piano ammezzato P0-P1 finestra uffici</t>
  </si>
  <si>
    <t>piano primo finestra corridoio</t>
  </si>
  <si>
    <t>piano primo camera 115</t>
  </si>
  <si>
    <t>piano ammezzato P1-P2 camera 201 (bagno)</t>
  </si>
  <si>
    <t>piano ammezzato P1-P2 camera 203</t>
  </si>
  <si>
    <t>piano ammezzato P1-P2 camera 203 (bagno)</t>
  </si>
  <si>
    <t>piano ammezzato P1-P2 finestre vano scala centrale</t>
  </si>
  <si>
    <t xml:space="preserve">Rimozione serramenti - opzione 2 con recupero </t>
  </si>
  <si>
    <t>Smontaggio delle ante degli infissi esterni in legno o alluminio come finestre, sportelli a vetri, ecc, calcolato sulla superficie, inclusa l'eventuale parte vetrata, escluso il telaio. Inclusi calo in basso, trasporto in laboratorio di falegnameria per i necessari ripristini. Incluso ogni onere per eseguire il lavoro a regola d'arte. Incluso oneri di sicurezza ai sensi del Dlgs n° 81/ 2008 e s.m.i.</t>
  </si>
  <si>
    <t>Escluso rimontaggio</t>
  </si>
  <si>
    <t>Rimozione soglie</t>
  </si>
  <si>
    <t>Rimozione di soglie esistenti in pietra, marmo o materiale equivalente, senza recupero, compreso il taglio dei giunti, l’asportazione del letto di posa, la pulizia del vano. Incluso calo in basso, trasporto e oneri di discarica. Incluso ogni onere per eseguire il lavoro a regola d'arte. Inclusi oneri di sicurezza ai sensi del Dlgs n° 81/ 2008 e s.m.i.</t>
  </si>
  <si>
    <t>piano terra ingresso pz cassini</t>
  </si>
  <si>
    <t>piano terra corridoio giardino</t>
  </si>
  <si>
    <t>piano terra (cabina locale utente in vpp)</t>
  </si>
  <si>
    <t>piano terra (finestra corridoio amaie su cavedio sacrestia in vpp)</t>
  </si>
  <si>
    <t>porta ingresso via astraldi</t>
  </si>
  <si>
    <t>uscita in copertura scala trapezoidale</t>
  </si>
  <si>
    <t>piano terra ingresso pzz cassini</t>
  </si>
  <si>
    <t>Rimozione portone via Astraldi</t>
  </si>
  <si>
    <t>Smontaggio e rimozione di portone blindato, compresi telai, controtelai, cerniere,  grappe o tasselli di tenuta ed eventuale taglio a senzione degli elementi. Incluso calo in basso, trasporto a discarica e oneri di discarica. Incluso ogni onere per eseguire il lavoro a regola d'arte. Inclusi oneri di sicurezza ai sensi del Dlgs n° 81/ 2008 e s.m.i.</t>
  </si>
  <si>
    <t>portone blindato ingresso secondaria via astraldi</t>
  </si>
  <si>
    <t xml:space="preserve">Rimozione porte e portoni </t>
  </si>
  <si>
    <t>Smontaggio di porte interne in legno e vetro, calcolato sulla superficie, inclusa l'eventuale parte vetrata, compresi  telai, controtelai, smuratura di grappe o dei tasselli di tenuta ed eventuale taglio a senzione degli elementi. Inclusi calo in basso, trasporto a discarica e oneri di discarica. Incluso ogni onere per eseguire il lavoro a regola d'arte. Inclusi oneri di sicurezza ai sensi del Dlgs n° 81/ 2008 e s.m.i.</t>
  </si>
  <si>
    <t>piano terra atrio pz cassini_dim. 1,28*2,77</t>
  </si>
  <si>
    <t>piano terra atrio pz cassini_dim. 1,18*3,15</t>
  </si>
  <si>
    <t>piano terra atrio pz cassini_dim. 1,18*2,92</t>
  </si>
  <si>
    <t>piano terra atrio pz cassini_dim. 1,28*2,92</t>
  </si>
  <si>
    <t>piano ammezzato P0-P1 ufficio_dim. 0,88*2,20</t>
  </si>
  <si>
    <t>piano ammezzato P0-P1 camera 015_dim. 0,86*2,35</t>
  </si>
  <si>
    <t>piano ammezzato P0-P1 deposito_dim. 0,70*2,35</t>
  </si>
  <si>
    <t>piano ammezzato P1-P2 camera 201 bagno_dim. 0,70*1,98</t>
  </si>
  <si>
    <t>piano ammezzato P1-P2 camera 203_dim. 0,91*2,10</t>
  </si>
  <si>
    <t>piano ammezzato P1-P2 camera 203 bagno_dim. 0,80*2,10</t>
  </si>
  <si>
    <t>piano ammezzato P1-P2 camera 204_dim. 0,91*2,10</t>
  </si>
  <si>
    <t>piano ammezzato P1-P2 camera 204 bagno_dim. 0,69*2,10</t>
  </si>
  <si>
    <t>piano ammezzato P1-P2 camera 205_dim. 0,80*2,11</t>
  </si>
  <si>
    <t>piano ammezzato P1-P2 camera 205_dim. 0,69*2,11</t>
  </si>
  <si>
    <t>piano secondo area consumazione 1_dim. 0,89*2,22</t>
  </si>
  <si>
    <t>piano secondo area consumazione 1_dim. 0,88*2,22</t>
  </si>
  <si>
    <t>piano secondo area consumazione 1_dim. 0,86*2,22</t>
  </si>
  <si>
    <t>porta uscita in copertura scala centrale_dim. 0,84*1,98</t>
  </si>
  <si>
    <t>Rimozione parapetti metallici</t>
  </si>
  <si>
    <t>Rimozione di parapetti metallici di qualsiasi tipologia e dimensione, compresi quelli in ferro, acciaio zincato o altro materiale metallico, eseguita con l’ausilio di idonee attrezzature.
L’intervento comprende: il distacco accurato degli elementi di fissaggio, la separazione degli eventuali componenti in materiale diverso. Incluso calo in basso, trasporto a discarica e oneri di discarica. Incluso ogni onere per eseguire il lavoro a regola d'arte. Inclusi oneri di sicurezza ai sensi del Dlgs n° 81/ 2008 e s.m.i.</t>
  </si>
  <si>
    <t>terrazzo nord gesuiti</t>
  </si>
  <si>
    <t>Rimozione recinzione in profili di acciao senza recupero</t>
  </si>
  <si>
    <t>Rimozione di parte di recinzione di qualsiasi tipologia e dimensione, compresi quelli in ferro, acciaio zincato o altro materiale metallico, eseguita con l’ausilio di idonee attrezzature.
L’intervento comprende: distacco accurato degli elementi di fissaggio, calo in basso, trasporto a discarica e oneri di discarica. Incluso ogni onere per eseguire il lavoro a regola d'arte. Inclusi oneri di sicurezza ai sensi del Dlgs n° 81/ 2008 e s.m.i.</t>
  </si>
  <si>
    <t>Via Astraldi parcheggio basso</t>
  </si>
  <si>
    <t>Rimozione recinzione in profili di acciao con recupero</t>
  </si>
  <si>
    <t>Rimozione di parte di recinzione in ferro, acciaio zincato o altro materiale metallico, eseguita con l’ausilio di idonee attrezzature.
L’intervento comprende: distacco accurato degli elementi di fissaggio evitando di arrecare danni ai manufatti, il trasporto in idonea area di cantiere per il successivo riutilizzo. Incluso ogni onere per eseguire il lavoro a regola d'arte. Inclusi oneri di sicurezza ai sensi del Dlgs n° 81/ 2008 e s.m.i.</t>
  </si>
  <si>
    <t xml:space="preserve">Demolizione di parapetti in muratura </t>
  </si>
  <si>
    <r>
      <t>Demolizione di parapetti e canali di gronda realizzati in muratura di qualsiasi tipo (mattoni pieni o forati, pietra, calcestruzzo, ecc.), eseguita con mezzi manuali o meccanici, compresi: la demolizione di eventuali elementi di finitura (intonaci, copertine, scossaline, lattoner</t>
    </r>
    <r>
      <rPr>
        <sz val="11"/>
        <color theme="1"/>
        <rFont val="Calibri Light"/>
        <family val="2"/>
      </rPr>
      <t>ie, ecc.), il successivo ripristino degli intonaci sulle superfici residue, eseguito con malta cementizia o premiscelato, con finitura simile a quella esistente</t>
    </r>
    <r>
      <rPr>
        <sz val="11"/>
        <rFont val="Calibri Light"/>
        <family val="2"/>
      </rPr>
      <t xml:space="preserve">; la pulizia e sgombero dell’area di intervento.  Inclusi calo in basso, trasporto a discarica e oneri di discarica. Incluso ogni onere per eseguire il lavoro a regola d'arte. Inclusi oneri di sicurezza ai sensi del Dlgs n° 81/ 2008 e s.m.i.
</t>
    </r>
  </si>
  <si>
    <t>parapetto terrazza lato nord</t>
  </si>
  <si>
    <t>terrazza lato cavedio centrale</t>
  </si>
  <si>
    <t>terrazza lastrico impianti</t>
  </si>
  <si>
    <t xml:space="preserve">m </t>
  </si>
  <si>
    <t>Demolizione gronde in cls</t>
  </si>
  <si>
    <r>
      <t>Taglio a forza cornicione esistente in c.a. , comprese opere di ripristino/consolidamento eseguita con malta reoplastica antiritiro ad alta resistenza, tipo Geolite, compresa intonacatura e tinteggiatura finale. Sono compresi: la demolizione di eventuali elementi di finitura (intonaci, copertine, scossaline, lattonerie, ecc.),</t>
    </r>
    <r>
      <rPr>
        <sz val="11"/>
        <color theme="8" tint="-0.249977111117893"/>
        <rFont val="Calibri Light"/>
        <family val="2"/>
      </rPr>
      <t xml:space="preserve"> </t>
    </r>
    <r>
      <rPr>
        <sz val="11"/>
        <rFont val="Calibri Light"/>
        <family val="2"/>
      </rPr>
      <t xml:space="preserve"> la pulizia e sgombero dell’area di intervento.  Inclusi opere provvisionali, calo in basso, trasporto a discarica delle macerie e oneri di discarica. Incluso ogni onere per eseguire il lavoro a regola d'arte. Inclusi oneri di sicurezza ai sensi del Dlgs n° 81/ 2008 e s.m.i.
</t>
    </r>
  </si>
  <si>
    <t>Demolizione muratura in laterizio</t>
  </si>
  <si>
    <t xml:space="preserve">Demolizione di muratura in laterizio di qualsiasi spessore e tipologia (forato, pieno, alveolato, ecc.), eseguita con mezzi manuali o meccanici, comprensiva della rimozione di intonaci su entrambe le facce e della rimozione di eventuali elementi di finitura (zoccolini, rivestimenti,  ecc.).
L’intervento include la disconnessione, rimozione e chiusura delle tubazioni e canalizzazioni impiantistiche eventualmente presenti all’interno delle murature (idriche, elettriche, telefoniche, ecc.) nonchè la sigillatura dei punti di terminazione degli impianti. Sono compresi il calo in basso, il carico, il trasporto e lo smaltimento delle macerie presso discarica o centro di recupero autorizzato, e gli oneri di discarica.  Incluso ogni onere per eseguire il lavoro a regola d'arte. Inclusi oneri di sicurezza ai sensi del Dlgs n° 81/ 2008 e s.m.i.
</t>
  </si>
  <si>
    <t>piano terra locale di sgombero+dep bici</t>
  </si>
  <si>
    <t>piano ammezzato P1-P2 finestra camera 203</t>
  </si>
  <si>
    <t>piano primo parete deposito</t>
  </si>
  <si>
    <t>piano primo muretto cancello vano scala camera 205</t>
  </si>
  <si>
    <t>finestra ex biblioteca (per formazione portafinestra)</t>
  </si>
  <si>
    <t>portafinestra uscita in copertura scala centrale trapezoidale</t>
  </si>
  <si>
    <t>terrazza muro nord</t>
  </si>
  <si>
    <t>terrazza nord scala</t>
  </si>
  <si>
    <t>muretto parcheggio astraldi</t>
  </si>
  <si>
    <t>Riquadratura vano alloggiamento porte su muratura esistente</t>
  </si>
  <si>
    <t>Riquadratura, regolarizzazione e parziale spostamento di vani esistenti per l’alloggiamento di porte da eseguire su murature di qualsiasi natura e spessore (in pietra, mattoni pieni o forati, murature portanti o non portanti), mediante demolizioni locali controllate e modellazioni manuali o meccaniche, evitando danneggiamenti alle strutture adiacenti, anche mediante l’utilizzo di strumenti da taglio a bassa vibrazione. L’intervento comprende, ove necessario, la realizzazione o il rinforzo di architravi e spalle. Inclusa fornitura e posa di architrave composto da n. 2 HEA 120, ancoraggio e chiusura con malta antiritro ad alta resistenza e riempimento con mattoni pieni e successivo ripristino delle porzioni murarie demolite, incluso intonaco e tintaggiatura. Tutti gli oneri per opere provvisionali, puntellamenti, protezioni, pulizia finale, fornitura e posa dei materiali di rinforzo, sono da intendersi compresi. 
Sono compresi il calo in basso, il carico, il trasporto e lo smaltimento delle macerie presso discarica o centro di recupero autorizzato, e gli oneri di discarica.  Incluso ogni onere per eseguire il lavoro a regola d'arte. Inclusi oneri di sicurezza ai sensi del Dlgs n° 81/ 2008 e s.m.i.</t>
  </si>
  <si>
    <t>piano terra 0.13 80*210</t>
  </si>
  <si>
    <t>piano terra 0.14 80*210</t>
  </si>
  <si>
    <t>piano terra 0.15 80*210</t>
  </si>
  <si>
    <t>piano terra 0.16 80*210</t>
  </si>
  <si>
    <t>piano terra 0.17 80*210</t>
  </si>
  <si>
    <t>piano terra 0.18 80*210</t>
  </si>
  <si>
    <t>piano terra 0.20 80*210</t>
  </si>
  <si>
    <t>piano terra 0.21 80*210</t>
  </si>
  <si>
    <t>piano terra 0.28 90*210</t>
  </si>
  <si>
    <t>piano ammezzato P0-P1 0-1.04 90*210</t>
  </si>
  <si>
    <t>piano ammezzato P0-P1 0-1.07 80*210</t>
  </si>
  <si>
    <t>piano primo 1.00 120*210</t>
  </si>
  <si>
    <t>piano primo 1.02 80*210</t>
  </si>
  <si>
    <t>piano primo 1.03 80*210</t>
  </si>
  <si>
    <t>piano primo 1.04 80*210</t>
  </si>
  <si>
    <t>piano primo 1.05 80*210</t>
  </si>
  <si>
    <t>piano primo 1.06 80*210</t>
  </si>
  <si>
    <t>piano primo 1.07 80*210</t>
  </si>
  <si>
    <t>piano primo 1.08 80*210</t>
  </si>
  <si>
    <t>piano primo 1.09 80*210</t>
  </si>
  <si>
    <t>piano primo 1.10 80*210</t>
  </si>
  <si>
    <t>piano primo 1.12 80*210</t>
  </si>
  <si>
    <t>piano primo 1.13 80*210</t>
  </si>
  <si>
    <t>piano primo 1.19 75*210</t>
  </si>
  <si>
    <t>piano primo 1.22 90*210</t>
  </si>
  <si>
    <t>piano primo 1.27 120*210</t>
  </si>
  <si>
    <t>piano secondo 2.00 90*210</t>
  </si>
  <si>
    <t>piano secondo 2.02 80*210</t>
  </si>
  <si>
    <t>piano secondo 2.08 90*210</t>
  </si>
  <si>
    <t>copertura 3.00 90*210</t>
  </si>
  <si>
    <t xml:space="preserve">Demolizione in breccia </t>
  </si>
  <si>
    <t>Vedi CM strutture</t>
  </si>
  <si>
    <t xml:space="preserve">Formazione di forometrie per passaggio impianti  nella muratura portante </t>
  </si>
  <si>
    <r>
      <t>Esecuzione di forometrie in murature portanti in laterizio, pietrame o misto, di qualsiasi spessore, necessarie al passaggio di tubazioni, canalizzazioni o condotte impiantistiche, dimensioni medie nette interne 40*40cm.
L’intervento comprende: il tracciamento e la delimitazione dell’area di intervento; la perforazione o demolizione localizzata della muratura con attrezzature idonee (carotatrici, martelletti perforatori o simili) atte a limitare vibrazioni e danneggiamenti previa la rimozione degli intonaci e delle finiture presenti; la fornitura e posa di elementi di rinforzo strutturale in acciaio S275 costituita da doppio riquadro in lamiera 10mm dotata di idonee nervature di irrigidimento e zanche per il fissaggio, la successiva chiusura e sigillatura del foro tra lamiera e muratura mediante malta antiritiro ad alta resistenza e sigillatura all'interno dell'asola dopo il passaggio dell’impianto avendo cura di separare gli impianti dalla struttura tramite apposito strato fonoisolante.</t>
    </r>
    <r>
      <rPr>
        <sz val="11"/>
        <color rgb="FFFF0000"/>
        <rFont val="Calibri Light"/>
        <family val="2"/>
      </rPr>
      <t xml:space="preserve">
</t>
    </r>
    <r>
      <rPr>
        <sz val="11"/>
        <rFont val="Calibri Light"/>
        <family val="2"/>
      </rPr>
      <t>Particolare attenzione dovrà essere posta alla salvaguardia dell’integrità strutturale della muratura e degli elementi portanti.</t>
    </r>
    <r>
      <rPr>
        <sz val="11"/>
        <color rgb="FFFF0000"/>
        <rFont val="Calibri Light"/>
        <family val="2"/>
      </rPr>
      <t xml:space="preserve">
</t>
    </r>
    <r>
      <rPr>
        <sz val="11"/>
        <rFont val="Calibri Light"/>
        <family val="2"/>
      </rPr>
      <t xml:space="preserve">Sono compresi il calo in basso, il carico, il trasporto e lo smaltimento delle macerie presso discarica o centro di recupero autorizzato, e gli oneri di discarica.  Incluso ogni onere per eseguire il lavoro a regola d'arte. Inclusi oneri di sicurezza ai sensi del Dlgs n° 81/ 2008 e s.m.i.
</t>
    </r>
  </si>
  <si>
    <t>piano terra</t>
  </si>
  <si>
    <t>piano primo</t>
  </si>
  <si>
    <t>piano secondo</t>
  </si>
  <si>
    <t>Esecuzione di carotature per aerazione vespaio</t>
  </si>
  <si>
    <t>Esecuzione di carotature per aerazione vespaio di nuova realizzazione.
Sono compresi il calo in basso, il carico, il trasporto e lo smaltimento delle macerie presso discarica o centro di recupero autorizzato, e gli oneri di discarica.  Incluso ogni onere per eseguire il lavoro a regola d'arte. Inclusi oneri di sicurezza ai sensi del Dlgs n° 81/ 2008 e s.m.i.</t>
  </si>
  <si>
    <t>vespaio camera 014</t>
  </si>
  <si>
    <t>vespaio tunnel giardino</t>
  </si>
  <si>
    <t>vespaio tunnel astaldi</t>
  </si>
  <si>
    <t>Formazione di forometrie per passaggio impianti nei solai e nelle volte in muratura</t>
  </si>
  <si>
    <t xml:space="preserve">Esecuzione di forometrie in solai portanti in latero- cemento e volte in laterizio, di qualsiasi spessore, necessarie al passaggio di tubazioni, canalizzazioni o condotte impiantistiche.
L’intervento comprende: :
 - il tracciamento e la delimitazione dell’area di intervento;
  - la rimozione di pavimentazione e sottofondo per 1 metro tutto attorno alla zona di intervento (circa 2mq);
 -  rinforzo preventivo estradossale e intradossale volta mediante posa di rete tipo geosteel G1200 e Geocalce F antisismico secondo ciclo indicato da manuale Kerakoll, compreso idonei ancoraggi mediante diatoni nella volta e nella muratura limitrofa, per un'area di 2mq;
 - la rimozione degli intonaci e delle finiture presenti, 
 - la perforazione o demolizione localizzata della muratura con attrezzature idonee (carotatrici, martelletti perforatori o simili) atte a limitare vibrazioni e danneggiamenti
 - la successiva chiusura e sigillatura del foro dopo il passaggio dell’impianto, mediante malta cementizia o materiale conforme alle prescrizioni di progetto, avendo cura di interporre uno strato fonoisolante tra impianti e strutture
 - la realizzazione di sottofondo alleggerito pronto per la successiva posa di pavimentazione
Sono comprese le opere provvisionali e la salvaguardia dell’integrità strutturale dei solai e degli elementi portanti. 
Sono compresi il calo in basso, il carico, il trasporto e lo smaltimento delle macerie presso discarica o centro di recupero autorizzato, e gli oneri di discarica.  Incluso ogni onere per eseguire il lavoro a regola d'arte. Inclusi oneri di sicurezza ai sensi del Dlgs n° 81/ 2008 e s.m.i.
</t>
  </si>
  <si>
    <t>solaio P0-P1</t>
  </si>
  <si>
    <t>solaio P1-P2</t>
  </si>
  <si>
    <t>Rimozione pavimentazione in legno comprensiva di relative strutture e scavo</t>
  </si>
  <si>
    <t>Rimozione di pavimentazione in legno esistente, comprensiva della sottostante struttura portante in legno (travetti), eseguita con mezzi manuali e/o meccanici. L'intervento include altresì lo scavo del terreno di appoggio, tenendo conto delle prescrizioni dettate dalla Soprintendenza dei Beni Archeologici, fino a una profondità massima di 1,00 metro dal piano di calpestio originario, comunque non oltre la quota di imposta delle murature perimetrali del locale, con l’impiego di attrezzature idonee alla frammentazione, sollevamento e smaltimento. E' compresa la rimozione di eventuali trovanti di qualsiasi natura e dimensione (rocce, blocchi, frammenti lapidei o altro materiale solido). Tutte le operazioni dovranno essere eseguite in modo da non compromettere la stabilità delle strutture adiacenti e la superficie di scavo dovrà essere lasciata pulita e priva di materiali incoerenti. Sono da intendersi compresi tutti gli oneri per la protezione delle strutture esistenti, la movimentazione e il ripristino delle condizioni di cantiere. Sono compresi il calo in basso, il carico, il trasporto e lo smaltimento delle macerie presso discarica o centro di recupero autorizzato, e gli oneri di discarica. 
Incluso ogni onere per eseguire il lavoro a regola d'arte. Inclusi oneri di sicurezza ai sensi del Dlgs n° 81/ 2008 e s.m.i.</t>
  </si>
  <si>
    <t>piano terra camera 014</t>
  </si>
  <si>
    <t>considerato scavo fino max 1 metro di profondità</t>
  </si>
  <si>
    <t>Rimozione di pavimenti escluso il sottofondo</t>
  </si>
  <si>
    <t xml:space="preserve">Rimozione di pavimentazioni esistenti di qualsiasi formato. L’intervento comprende:la rimozione delle fughe e dei residui di collante; l’asportazione di eventuali battiscopa e soglie solidali alla pavimentazione. Le lavorazioni dovranno essere eseguite con idonee attrezzature atte a evitare danneggiamenti ai pavimenti sottostanti che sono da mantenere. Sono compresi il calo in basso, il carico, il trasporto e lo smaltimento delle macerie presso discarica o centro di recupero autorizzato e gli oneri di discarica.  Incluso ogni onere per eseguire il lavoro a regola d'arte. Inclusi oneri di sicurezza ai sensi del Dlgs n° 81/ 2008 e s.m.i.
</t>
  </si>
  <si>
    <t>piano terra locale tecnico ascensore</t>
  </si>
  <si>
    <t>piano terra ufficio direttore+rip+dep bagagli</t>
  </si>
  <si>
    <t>piano ammezzato P0-P1 uffici</t>
  </si>
  <si>
    <t>piano primo camera 113</t>
  </si>
  <si>
    <t xml:space="preserve"> piano primo camera 114</t>
  </si>
  <si>
    <t>piano ammezzato P1-P2 camera 205 (compreso bagno)</t>
  </si>
  <si>
    <t>Rimozione di pavimenti inclusi sottofondi</t>
  </si>
  <si>
    <t>Rimozione completa o formazione di tracce di pavimentazioni esistenti  di qualsiasi tipo e formato — in piastrelle ceramiche, marmette, cotto, clinker, materiale lapideo e linoleum — eseguita con idonee attrezzature, compresa la demolizione delle allettature, dei sottofondi cementizi o sabbia-cemento. Incluso accantonamento per successivo riutilizzo degli elementi lapidei, delle cementine, delle piastrelle in graniglia.
L’intervento comprende inoltre: 
- la rimozione di battiscopa, soglie e sigillature perimetrali; 
-la disconnessione, rimozione e chiusura delle tubazioni impiantistiche eventualmente presenti all’interno del sottofondo (idriche, di riscaldamento, elettriche o similari); 
- la sigillatura dei terminali impiantistici e la messa in sicurezza delle linee dismesse. 
Sono compresi il calo in basso, il carico, il trasporto e lo smaltimento delle macerie presso discarica o centro di recupero autorizzato, e gli oneri di discarica.  Incluso ogni onere per eseguire il lavoro a regola d'arte. Inclusi oneri di sicurezza ai sensi del Dlgs n° 81/ 2008 e s.m.i.</t>
  </si>
  <si>
    <t>atrio pz cassini</t>
  </si>
  <si>
    <t>piano terra corridoio</t>
  </si>
  <si>
    <t xml:space="preserve">piano terra ingresso ascensore pz cassini </t>
  </si>
  <si>
    <t>piano terra bagno dipendenti</t>
  </si>
  <si>
    <t>piano terra lavanderia</t>
  </si>
  <si>
    <t>piano terra camera 003-004 bagno</t>
  </si>
  <si>
    <t>piano terra camera 005 bagno</t>
  </si>
  <si>
    <t>piano terra camera 006 bagno</t>
  </si>
  <si>
    <t>piano terra camera 007 bagno</t>
  </si>
  <si>
    <t>piano terra porzione camera 008</t>
  </si>
  <si>
    <t>piano terra camera 008 bagno</t>
  </si>
  <si>
    <t>piano terra camera 009 bagno</t>
  </si>
  <si>
    <t>piano terra camera 010 bagno</t>
  </si>
  <si>
    <t>piano terra camera 011 bagno</t>
  </si>
  <si>
    <t>piano terra camera 012 bagno</t>
  </si>
  <si>
    <t>piano terra camera 013 bagno</t>
  </si>
  <si>
    <t>piano terra camera 014 corridoio e bagni</t>
  </si>
  <si>
    <t>piano terra tunnel + dep. bici</t>
  </si>
  <si>
    <t>piano terra bagno comune</t>
  </si>
  <si>
    <t>piano ammezzato P0-P1 camera 015 bagno</t>
  </si>
  <si>
    <t>piano primo camera 101 bagno</t>
  </si>
  <si>
    <t>piano primo camera 102 bagno</t>
  </si>
  <si>
    <t>piano primo camera 103 bagno</t>
  </si>
  <si>
    <t>piano primo camera 104</t>
  </si>
  <si>
    <t>piano primo camera 104 bagno</t>
  </si>
  <si>
    <t>piano primo camera 105 bagno</t>
  </si>
  <si>
    <t>piano primo camera 106 bagno</t>
  </si>
  <si>
    <t>piano primo camera 107 bagno</t>
  </si>
  <si>
    <t>piano primo camera 108 bagno</t>
  </si>
  <si>
    <t>piano primo camera 109 bagno</t>
  </si>
  <si>
    <t>piano primo camera 110 bagno</t>
  </si>
  <si>
    <t>piano primo camera 111 bagno</t>
  </si>
  <si>
    <t>piano primo camera 112 bagno</t>
  </si>
  <si>
    <t>piano primo camera 113 bagno</t>
  </si>
  <si>
    <t>piano primo camera 114 bagno</t>
  </si>
  <si>
    <t>piano primo camera 115 bagno</t>
  </si>
  <si>
    <t>piano primo camera 116 bagno</t>
  </si>
  <si>
    <t>piano primo rampa zona consumazione</t>
  </si>
  <si>
    <t>piano ammezzato P1-P2 camera 201 bagno</t>
  </si>
  <si>
    <t>piano ammezzato P1-P2 camera 202 bagno</t>
  </si>
  <si>
    <t>piano ammezzato P1-P2 camera 203 bagno</t>
  </si>
  <si>
    <t>piano ammezzato P1-P2 camera 204 bagno</t>
  </si>
  <si>
    <t>piano ammezzato P1-P2 bagno staff cucina</t>
  </si>
  <si>
    <t>piano secondo WC disabili</t>
  </si>
  <si>
    <t>piano secondo bagni comuni</t>
  </si>
  <si>
    <t>piano ammezzato P1-P2 terrazzo camera 205</t>
  </si>
  <si>
    <t>piano copertura terrazzo lastrico impainti</t>
  </si>
  <si>
    <t>piano copertura terrazzo pergola</t>
  </si>
  <si>
    <t>copertura camera 101, terrazzo altra proprietà</t>
  </si>
  <si>
    <t>Rimozione linoleum</t>
  </si>
  <si>
    <t>Rimozione di pavimentazione in linoleum, compreso eventuali adesivi residui asportabili, mediante taglio e distacco manuale o meccanico, previa campionamento e analisi del materiale presso laboratorio accreditato per ricerca di amianto, redazione e gestione della valutazione del rischio. L’intervento include: tagli di separazione, confezionamento in imballaggi a tenuta eticchettati, carico, trasporto, conferimento alle discariche autorizzate ed oneri di discarica, incluso eventuale amianto. Sono inoltre compresi opere provvisionali e tutte le cautele necessarie per la sicurezza delle strutture adiacenti. Compreso quant’altro occorrente per dare l’opera finita a perfetta regola d’arte.  Inclusi oneri di sicurezza ai sensi del Dlgs n° 81/ 2008 e s.m.i.</t>
  </si>
  <si>
    <t xml:space="preserve">Demolizione pavimento in cls armato e non armato compresa massicciata sottostante </t>
  </si>
  <si>
    <t>Demolizione di pavimentazione esistente in calcestruzzo, armato o non armato, compresa la massicciata e i sottofondi fino al raggiungimento della quota 2,60 m (rispetto alla quota ± 0 di progetto), eseguita con mezzi manuali e/o meccanici secondo necessità. L’intervento include: tagli di separazione, frantumazione del materiale, carico, trasporto, conferimento alle discariche autorizzate ed oneri di discarica. Sono inoltre compresi opere provvisionali, puntellamenti e tutte le cautele necessarie per la sicurezza delle strutture adiacenti. Compreso quant’altro occorrente per dare l’opera finita a perfetta regola d’arte.  Inclusi oneri di sicurezza ai sensi del Dlgs n° 81/ 2008 e s.m.i.</t>
  </si>
  <si>
    <t>tunnel giardino</t>
  </si>
  <si>
    <t>mc</t>
  </si>
  <si>
    <t>Demolizione solai</t>
  </si>
  <si>
    <t>Demolizione completa di solai esistenti di qualsiasi tipologia costruttiva — in laterocemento, calcestruzzo armato, legno, acciaio o misto — compresi gli strati di finitura, le pavimentazioni, i sottofondi, gli intonaci inferiori, gli elementi di completamento e i collegamenti strutturali ai muri portanti o alle travi di bordo. L’intervento comprende: la predisposizione e successiva rimozione di opere provvisionali di sicurezza e puntellamento per garantire la stabilità delle strutture contigue,  la rimozione di eventuali canalizzazioni, tubazioni o impianti integrati nel solaio e la relativa chiusura e messa in sicurezza. Sono compresi il calo in basso, il carico, il trasporto e lo smaltimento delle macerie presso discarica o centro di recupero autorizzato, e gli oneri di discarica.  Incluso ogni onere per eseguire il lavoro a regola d'arte. Inclusi oneri di sicurezza ai sensi del Dlgs n° 81/ 2008 e s.m.i.</t>
  </si>
  <si>
    <t>piano primo terrazza</t>
  </si>
  <si>
    <t>Demolizione solai locali bagno</t>
  </si>
  <si>
    <t>Demolizione completa di solai esistenti di qualsiasi tipologia costruttiva,  compresi gli strati di finitura,  gli intonaci inferiori, gli elementi di completamento e i collegamenti strutturali ai muri portanti e alle tramezze sottostanti.  L’intervento comprende: la predisposizione e successiva rimozione di opere provvisionali di sicurezza e puntellamento per garantire la stabilità delle strutture contigue e la rimozione di eventuali canalizzazioni, tubazioni o impianti integrati nel solaio e la relativa chiusura e messa in sicurezza. E' compreso il consolidamento delle tramezze sottostanti i solai demoliti che sono da preservare e incluso la realizzazione di un cordolo in sommità. Sono compresi il calo in basso, il carico, il trasporto e lo smaltimento delle macerie presso discarica o centro di recupero autorizzato, e gli oneri di discarica.  Incluso ogni onere per eseguire il lavoro a regola d'arte. Inclusi oneri di sicurezza ai sensi del Dlgs n° 81/ 2008 e s.m.i.</t>
  </si>
  <si>
    <t>piano primo camera 109 soffitti bagni</t>
  </si>
  <si>
    <t>piano primo camera 110 soffitti bagni</t>
  </si>
  <si>
    <t>piano primo camera 111 soffitti bagni</t>
  </si>
  <si>
    <t>piano primo camera 112 soffitti bagni</t>
  </si>
  <si>
    <t>Demolizione sottofondo in preparazione al consolidamento terrazzo Pz Cassini</t>
  </si>
  <si>
    <t>Demolizione di sottofondo o massetto pendenze in cls allegerito fino al vivo dell'estradosso dei voltini, per uno spessore di 4 cm, compresa la discesa del materiale di risulta al piano di carico. Sono compresi il calo in basso, il carico, il trasporto e lo smaltimento delle macerie presso discarica o centro di recupero autorizzato, e gli oneri di discarica.  Incluso ogni onere per eseguire il lavoro a regola d'arte. Inclusi oneri di sicurezza ai sensi del Dlgs n° 81/ 2008 e s.m.i.</t>
  </si>
  <si>
    <t>Riquadratura di vani esistenti per posa lucernari e smoke out</t>
  </si>
  <si>
    <t>Riquadratura dei vani esitenti nei solai, di qualsiasi tipologia costruttiva — in laterocemento, calcestruzzo armato, legno, acciaio o misto — compreso il ripristino della continuità degli strati funzionali della copertura (barriera al vapore, isolamento termico, impermeabilizzazione etc. ), le pavimentazioni, i sottofondi, gli intonaci inferiori.
L’intervento comprende: la predisposizione e successiva rimozione di opere provvisionali di sicurezza e puntellamento per garantire la stabilità delle strutture contigue, la rimozione del vetrocemento esistente, la rimozione di eventuali canalizzazioni, tubazioni o impianti integrati nel solaio e la relativa chiusura e messa in sicurezza. Sono compresi il calo in basso, il carico, il trasporto e lo smaltimento delle macerie presso discarica o centro di recupero autorizzato, e gli oneri di discarica.  Incluso ogni onere per eseguire il lavoro a regola d'arte. Inclusi oneri di sicurezza ai sensi del Dlgs n° 81/ 2008 e s.m.i.</t>
  </si>
  <si>
    <t>smoke out ascensore esistente piazza cassini</t>
  </si>
  <si>
    <t>lucernario copertura area consumazione comune e 1</t>
  </si>
  <si>
    <t xml:space="preserve">smoke out scala centrale </t>
  </si>
  <si>
    <t>Demolizioni scale</t>
  </si>
  <si>
    <t>Demolizione completa di rampe di scale in cemento armato, di qualsiasi forma e dimensione, comprese le strutture portanti, le pedate, gli alzati e i pianerottoli intermedi, eseguita con l’ausilio di mezzi meccanici o manuali in funzione delle condizioni di accesso e sicurezza.
L’intervento comprende: la rimozione dei rivestimenti in pietra, marmo, ceramica, legno o altro materiale; la demolizione delle malte di allettamento, sottofondi e intonaci inferiori; la rimozione e chiusura delle linee impiantistiche eventualmente presenti (illuminazione gradini, corrimano elettrificati, ecc.). Sono inoltre comprese la predisposizione e rimozione di opere provvisionali di sicurezza e puntellamento atte a garantire la stabilità delle strutture contigue durante le lavorazioni. Compresi il calo in basso, il carico, il trasporto e lo smaltimento del materiale di risulta presso discarica o centro di recupero autorizzato, e gli oneri di discarica. Incluso ogni onere per eseguire il lavoro a regola d'arte. Inclusi oneri di sicurezza ai sensi del Dlgs n° 81/ 2008 e s.m.i.</t>
  </si>
  <si>
    <t>scala rosone chiesa</t>
  </si>
  <si>
    <t>scala terrazzo copertura</t>
  </si>
  <si>
    <t>Rimozione impermeabilizzazioni</t>
  </si>
  <si>
    <t xml:space="preserve">Rimozione di manti impermeabili esistenti costituiti da guaine bituminose mono o multistrato, applicate su coperture piane, terrazze, balconi o superfici analoghe, compresi i risvolti verticali su parapetti, bocchettoni, scossaline e raccordi con altri elementi costruttivi.
L’intervento comprende: il taglio e il distacco del manto mediante idonee attrezzature, la rimozione di eventuali strati di protezione o finitura (ardesia, sabbia, vernici protettive, ecc.), la rimozione delle sigillature e dei raccordi metallici o plastici.  Sono compresi il calo in basso, il carico, il trasporto e lo smaltimento del materiale di risulta presso discarica o centro di recupero autorizzato, e gli oneri di discarica. E' compresa la pulizia finale della superficie e la preparazione del piano per successive lavorazioni.  Incluso ogni onere per eseguire il lavoro a regola d'arte. Inclusi oneri di sicurezza ai sensi del Dlgs n° 81/ 2008 e s.m.i.
</t>
  </si>
  <si>
    <t>piano terra corridoio verso pzz cassini 12</t>
  </si>
  <si>
    <t>piano primo scala d'emergenza patio centrale</t>
  </si>
  <si>
    <t>piano ammezzato P1-P2 terrazzo 205</t>
  </si>
  <si>
    <t>copertura lastrico impianti</t>
  </si>
  <si>
    <t>copertura terrazzo pergola</t>
  </si>
  <si>
    <t>copertura area consumazione 1</t>
  </si>
  <si>
    <t>copertura sbarco scala trapezoidale</t>
  </si>
  <si>
    <t>Rimozione grondaie e pluviali</t>
  </si>
  <si>
    <t xml:space="preserve">Rimozione di grondaie, pluviali colonne di scarico esterne e accessori di qualsiasi materiale (lamiera zincata, rame, alluminio, PVC, geberit o similari) e dimensione, comprese le staffe di fissaggio, i bocchettoni, i collari e gli elementi di raccordo alle linee di scarico.
L’intervento comprende: il distacco accurato dei componenti, anche in quota, mediante attrezzature idonee; la rimozione delle sigillature e dei materiali di fissaggio; la chiusura provvisoria o definitiva dei terminali di scarico e dei fori di attraversamento. Sono comprese tutte le opere provvisionali di sicurezza necessarie per i lavori in quota (ponteggi, parapetti, DPI, ecc.) e il calo in basso, il carico, il trasporto e lo smaltimento del materiale di risulta presso discarica o centro di recupero autorizzato, nonché gli oneri di discarica.  Incluso ogni onere per eseguire il lavoro a regola d'arte. Inclusi oneri di sicurezza ai sensi del Dlgs n° 81/ 2008 e s.m.i.
</t>
  </si>
  <si>
    <t>piano terra volume della sacrestia</t>
  </si>
  <si>
    <t>piano terra locale tecnico accanto sacrestia</t>
  </si>
  <si>
    <t>piano terra box via Astraldi corpo 1 a 1 falda</t>
  </si>
  <si>
    <t>piano terra box via Astraldi corpo 2 a 2 falde</t>
  </si>
  <si>
    <t>piano ammezzato P0-P1 volume ingresso via astraldi</t>
  </si>
  <si>
    <t>piano primo veranda</t>
  </si>
  <si>
    <t>piano primo tetto deposito</t>
  </si>
  <si>
    <t>piano ammezzato P1-P2 tetto camera 205</t>
  </si>
  <si>
    <t>Rimozione tetti a falde</t>
  </si>
  <si>
    <t xml:space="preserve">Demolizione completa di coperture a falda di qualsiasi pendenza, costituite da struttura portante in travetti di legno o acciaio, con assito ligneo e manto di copertura in tegole marsigliesi o similari, compresi eventuali strati di impermeabilizzazione, listellature, contro-listellature, scossaline, converse e ogni altro elemento accessorio.
L’intervento comprende: la rimozione ordinata del manto di copertura (le marsigliesi devono essere depositate all'interno dell'are adi cantiere per successivo riutilizzo) e del relativo assito, la disconnessione e successiva rimozione degli elementi strutturali secondari e delle orditure principali, la rimozione di eventuali strati isolanti, membrane, chiodature, staffaggi e dispositivi di ancoraggio, la dismissione e chiusura di eventuali linee impiantistiche interferenti (antenne, condotti di ventilazione, scarichi pluviali, ecc.), la predisposizione e successiva rimozione di opere provvisionali. Sono compresi il calo in basso, il carico, il trasporto e lo smaltimento del materiale di risulta presso discarica o centro di recupero autorizzato, nonché gli oneri di discarica.  Incluso ogni onere per eseguire il lavoro a regola d'arte. Inclusi oneri di sicurezza ai sensi del Dlgs n° 81/ 2008 e s.m.i.
</t>
  </si>
  <si>
    <t>tetto deposito</t>
  </si>
  <si>
    <t>tetto camera 205</t>
  </si>
  <si>
    <t>tettoia camera 205</t>
  </si>
  <si>
    <t>Demolizione di fabbricati o porzioni di esse - vuoto x pieno</t>
  </si>
  <si>
    <t xml:space="preserve">Demolizione totale di fabbricati o porzioni di essi, eseguita “vuoto per pieno”, comprendente strutture portanti verticali e orizzontali, tamponamenti, coperture, scale, serramenti, porte, inferriate, solai, tramezzi, rivestimenti, pavimentazioni, intonaci e ogni altro elemento costruttivo, nonché impianti tecnologici e accessori di qualsiasi natura.
L’intervento comprende: la predisposizione di adeguate opere provvisionali e di sicurezza, la rimozione e chiusura degli impianti elettrici, idrici, fognari, termici e di altra tipologia, l’esecuzione della demolizione con mezzi meccanici o manuali, in modo controllato e progressivo, garantendo la stabilità delle strutture contigue. Sono compresi: la selezione del materiale, il calo in basso, il carico, il trasporto e lo smaltimento del materiale di risulta presso discarica o centro di recupero autorizzato, nonché gli oneri di discarica.  Incluso ogni onere per eseguire il lavoro a regola d'arte. Inclusi oneri di sicurezza ai sensi del Dlgs n° 81/ 2008 e s.m.i.
</t>
  </si>
  <si>
    <t>piano terra volume patio sacrestia</t>
  </si>
  <si>
    <t>piano terra bagni accanto sacrestia</t>
  </si>
  <si>
    <t>piano terra tunnel</t>
  </si>
  <si>
    <t>piano primo volume bagni scala emergenza</t>
  </si>
  <si>
    <t>piano ammezzato P1-P2 porz solaio camere 202-204 bagni + spigolo ascensore</t>
  </si>
  <si>
    <t>copertura volume tecnico</t>
  </si>
  <si>
    <t>Trasporti e conferimenti a discariche: attenzione, ogni voce deve comprendere il calo in basso, la separazione dei materiali, il carico, il trasporto e gli oneri di discarica</t>
  </si>
  <si>
    <t>41-48</t>
  </si>
  <si>
    <t xml:space="preserve">Strutture </t>
  </si>
  <si>
    <t>Nuove strutture vedi CM strutture:</t>
  </si>
  <si>
    <t>scala emergenza astraldi</t>
  </si>
  <si>
    <t>ascensore, incluso sovrapprezzo per strutture in c.a. bianco, a vista</t>
  </si>
  <si>
    <t>tunnel astraldi e fioriere, incluso sovrapprezzo per strutture in c.a. bianco, a vista (e rialzo fioriere)</t>
  </si>
  <si>
    <t>terrazzo camera 116</t>
  </si>
  <si>
    <t>camere 202-204</t>
  </si>
  <si>
    <t xml:space="preserve">solaio scala emergenza patio centrale </t>
  </si>
  <si>
    <t>solaio camera 014</t>
  </si>
  <si>
    <t>platea tunnel giardino</t>
  </si>
  <si>
    <t>tetti a falda (*2)</t>
  </si>
  <si>
    <t>passerelle ispezione impianti sottotetto</t>
  </si>
  <si>
    <t>sottostruttura sostegno facciata a doghe</t>
  </si>
  <si>
    <t>soppalco  camera 014</t>
  </si>
  <si>
    <t>Consolidamenti vedi CM strutture:</t>
  </si>
  <si>
    <t>piazza cassini copertura camera 101</t>
  </si>
  <si>
    <t>terrazzo impianti (sopra vano scale pz cassini)</t>
  </si>
  <si>
    <t>sottotetto testa astraldi</t>
  </si>
  <si>
    <t>solaio cucina comune</t>
  </si>
  <si>
    <t>consolidamento puntuale delle volte</t>
  </si>
  <si>
    <t>Nuove scale in metallo vedi CM strutture:</t>
  </si>
  <si>
    <t xml:space="preserve">scala emergenza </t>
  </si>
  <si>
    <t>scala da terrazza copertura a terrazza impianti</t>
  </si>
  <si>
    <t>scala sacrestia</t>
  </si>
  <si>
    <t>scala cabina elettrica</t>
  </si>
  <si>
    <t>Nuove scale in muratura vedi CM strutture:</t>
  </si>
  <si>
    <t>rampa ingresso astraldi</t>
  </si>
  <si>
    <t>Igloo</t>
  </si>
  <si>
    <r>
      <t xml:space="preserve">Fornitura e posa in opera di vespaio aerato realizzato mediante casseri modulari a perdere tipo IGLU’ (Daliform Group), di altezza fino a 20 cm, posati su solaio in ca, perfettamente livellato e compattato.
Il sistema dovrà essere costituito da:
- elementi modulari in polipropilene, di forma a cupola, disposti in modo da creare un’intercapedine d’aria continua sotto la soletta, atta a consentire la ventilazione e a prevenire fenomeni di umidità di risalita;
- getto di completamento in calcestruzzo Rck ≥ 25 N/mm², di spessore minimo 5 cm sopra le sommità dei casseri, armata con rete elettrosaldata Ø 8 mm maglia 10x10 cm o come previsto dal progetto strutturale;
</t>
    </r>
    <r>
      <rPr>
        <sz val="11"/>
        <rFont val="Calibri Light"/>
        <family val="2"/>
      </rPr>
      <t>- collegamenti perimetrali e carotaggi di aerazione, con tubazioni in PVC Ø 120 mm, atte a garantire l’effettiva circolazione dell’aria.</t>
    </r>
    <r>
      <rPr>
        <sz val="11"/>
        <color theme="1"/>
        <rFont val="Calibri Light"/>
        <family val="2"/>
      </rPr>
      <t xml:space="preserve">
Sono da intendersi compresi tutti gli oneri relativi a: materiali, manodopera, casseratura, rete elettrosaldata, aerazioni, sfridi, ponteggi, attrezzature, trasporto, tiro in alto, pulizia e ogni altro lavoro necessario per la completa e corretta esecuzione a regola d’arte.  Inclusi oneri di sicurezza ai sensi del Dlgs n° 81/ 2008 e s.m.i.</t>
    </r>
  </si>
  <si>
    <t>piano interrato tunnel giardino</t>
  </si>
  <si>
    <t>piano terra tunnel astraldi</t>
  </si>
  <si>
    <t>Cordoli fissaggio parapetti e risvolto guaine</t>
  </si>
  <si>
    <t>compreso nella voce del pavimento galleggiante e dei parapetti</t>
  </si>
  <si>
    <t>Scale in muratura</t>
  </si>
  <si>
    <t>Fornitura e realizzazione di scala in muratura completa, costituita da struttura portante in laterizio  comprensiva di:
- formazione dei gradini, mediante muratura piena con legante cementizio o premiscelato specifico per murature;
- riquadratura, regolarizzazione e fine modellazione delle alzate e pedate, pronte per la successiva posa delle finiture;
- predisposizione degli attacchi e dei punti di collegamento a solaio, pianerottoli o murature portanti, con adeguati sistemi di ancoraggio;
- pulizia e protezione dei manufatti circostanti durante l’esecuzione delle opere;
- smaltimento dei materiali di risulta presso discarica autorizzata.
Compresi inoltre: opere provvisionali, smaltimento macerie,  tracciamenti, assistenze murarie, manodopera specializzata, materiali di consumo ed ogni altro onere necessario per consegnare l’opera finita, conforme alle normative vigenti e alle disposizioni della Direzione Lavori.
Misurazione: in pianta, al metro quadrato di sviluppo della proiezione orizzontale della scala 
E' compreso ogni onere per dare il lavoro finito a regola d'arte. Inclusi oneri di sicurezza ai sensi del Dlgs n° 81/2008.</t>
  </si>
  <si>
    <t xml:space="preserve">scaletta ingresso Astraldi ovest </t>
  </si>
  <si>
    <t>scaletta ingresso Astraldi est</t>
  </si>
  <si>
    <t>aggiunta ultima rampa  in basso scala centrale trapezoidale</t>
  </si>
  <si>
    <t>scala ingresso secondario astraldi (camera 205)</t>
  </si>
  <si>
    <t>scale area consumazione 1</t>
  </si>
  <si>
    <t>allungamento scala centrale trapezoidale quota+20,13</t>
  </si>
  <si>
    <t>scala in copertura per accesso quota +21,43</t>
  </si>
  <si>
    <t>Allargamento rampa ammezzato P1-P2 a P2 scala trapezoidale centrale</t>
  </si>
  <si>
    <t>Allargamento di rampa di scala esistente, mediante adeguamento strutturale della soletta/struttura portante (in c.a., acciaio o muratura), incluso  prolungamento dei gradini, irrigidimento, integrazione o sostituzione di porzioni strutturali secondo indicazioni della Direzione Lavori e calcoli strutturali.
La lavorazione comprende, senza esclusione alcuna:
 - protezione delle parti esistenti non interessate dai lavori;
 -  smontaggio accurato del parapetto esistente (in metallo), con accantonamento per il successivo rimontaggio;
 - rimozione  del rivestimento in marmo su pedate, alzate interessate;
 - realizzazione della nuova porzione di rampa mediante prolungamento dell’impalcato o dei gradini con struttura in c.a. o altro sistema approvato dalla D.L.;
 - posa di nuovi gradini in marmo analogo al preesistente, perfettamente raccordati agli esistenti, tagliati e lucidati a misura, con stuccature e accostamenti a scomparsa;
 - rimontaggio del parapetto opportunamente adeguato alla nuova scala e alla norma di legge, compreso fissaggio meccanico/chimico;
 - ripristino delle finiture murarie (intonaci, rasature e tinteggiature) e sigillature perimetrali;
 - pulizia, lucidatura finale delle superfici in marmo, protezione e consegna a perfetta regola d’arte.
Compresi inoltre: ponteggi, opere provvisionali, smaltimento macerie,  tracciamenti, fori, tagli, stuccature, assistenze murarie, manodopera specializzata, materiali di consumo ed ogni altro onere necessario per consegnare l’opera finita, conforme alle normative vigenti e alle disposizioni della Direzione Lavori. E' compreso ogni onere per dare il lavoro finito a regola d'arte. Inclusi oneri di sicurezza ai sensi del Dlgs n° 81/2008.</t>
  </si>
  <si>
    <t>49-80</t>
  </si>
  <si>
    <t>Murature e tamponamenti</t>
  </si>
  <si>
    <t>Muro perimentrale in Poroton 10 cm</t>
  </si>
  <si>
    <t>Provvista e posa in opera di muratura di tamponamento in blocchi di laterizio, realizzata con giunti di malta orizzontale e verticali, dello spessore di 8 cm, confezionata con "Danesi Mezza Poroton P800 8.19.50 dimensioni nominali 8x50x19 cm (altezza = 19 cm), compresa la formazione di spalline, spigoli e degli architravi.  Calcolato vuoto per pieno. E' compreso ogni onere per dare il lavoro finito a regola d'arte.
Incluso oneri di sicurezza ai sensi del Dlgs n° 81/2008.</t>
  </si>
  <si>
    <t>volume scala uso chiesa</t>
  </si>
  <si>
    <t>Muro perimentrale in Poroton 20 cm</t>
  </si>
  <si>
    <t>Provvista e posa in opera di muratura di tamponamento in blocchi di laterizio, realizzata con giunti di malta orizzontale e verticali, dello spessore di 20 cm, confezionata con "Danesi Mezza Poroton P800 30.19.12 dimensioni nominali 19x20x50 cm (altezza = 19 cm), compresa la formazione di spalline, spigoli e degli architravi. Calcolato vuoto per pieno. E' compreso ogni onere per dare il lavoro finito a regola d'arte.
Incluso oneri di sicurezza ai sensi del Dlgs n° 81/2008.</t>
  </si>
  <si>
    <t>intercapedine interrato</t>
  </si>
  <si>
    <t>canali cabina elettrica</t>
  </si>
  <si>
    <t>wc ufficio 2 p. ammezzato pt-p1</t>
  </si>
  <si>
    <t>Tamponamento finestra deposito p1</t>
  </si>
  <si>
    <t>tamponamento porta uscita terrazzo scala centrale</t>
  </si>
  <si>
    <t xml:space="preserve">Controparete in aquapanel </t>
  </si>
  <si>
    <t>Provvista e posa in opera di controparete in lastre di aquapanel composta da due laste di spessore 1,25 mm cad. adatti alla posa in ambienti esterni,  compresa la struttura metalllica in lamiera zincata da 8/10, fissate con viti autoforanti fosfatate o zincate opportunamente stuccate e la sigillatura dei giunti con garza e paraspigoli. Sono da comprendere inoltre la stuccatura degli angoli e delle teste delle viti in modo da ottenere una superficie pronta per la rasatura, questa esclusa.  Livello di qualità Q3 da Norma UNI 11424.  Inclusi oneri per la formazione di imbotti in corrispondenza delle bucature esistenti, compresi paraspigoli e allungamento delle soglie con lamiere preverniciate, queste dotate di gocciolatoio. Inclusi maggior oneri per realizzazione di strutture di rinforzo a servizio degli impianti previsti e accessori di fissagio alla muratura esistente. E' compreso ogni onere per dare il lavoro finito a regola d'arte. Incluso oneri di sicurezza ai sensi del Dlgs n° 81/2008.</t>
  </si>
  <si>
    <t>controparete intercapedine giardino gioberti</t>
  </si>
  <si>
    <t>Controparete ventilata</t>
  </si>
  <si>
    <t>Realizzazione intercapedine ventilata costituita da pannelli in cartongesso, due lastre da 1,25 cm ciascuna di cartongesso (la più interna di tipo Gyproc habito forte hydro, la più esterna di tipo Knauf A GKB o di tipo Knauf A GKI per i locali umidi) avvitate all'orditura metallica con viti autoperforanti fosfatate. L'orditura metallica verrà realizzata con profili in acciaio zincato con classificazione di I° scelta, spessore 0.6-0.8-1.0 mm, delle dimensioni di:
- guide U 750 mm /40 mm
- montanti C50/50 mm, posti ad interasse non superiore a 600 mm isolata dalle strutture con nastro monoadesivo con funzione di taglio acustico.I profili saranno marcati CE conformemente alla normativa vigente, in classe A di reazione al fuoco. 
La fornitura in opera sarà comprensiva dei paraspigoli, della stuccatura dei giunti, degli angoli e delle teste delle viti in modo da ottenere una superficie pronta per la rasatura, questa esclusa. Le modalità per la messa in opera saranno conformi alla normativa vigente e alle prescrizioni del produttore.  Livello di qualità Q3 da Norma UNI 11424. Incluso maggior onere per realizzazione di architravi, nicchie e strutture di rinforzo a servizio degli impianti previsti. 
E' compresa la sagomatura sulle volte e sui serramenti e la realizzazione di scuretti (dimensioni:  Larg. 8 mm x  Prof. 1,25 mm) in corrispondenza di tutti i punti di contatto tra cartongesso e pareti - solai - volte esistenti.
La stuttura sarà staccata dalla parete esistente di 5cm per permettere il passaggio dell'aria. Compresa l'installazione di un ventilatore con comando temporizzato all'interno della controparete, per garantire il costante ricircolo d'aria tra il vespaio, la controparete e l'esterno (forometrie verso l'esterno e nel solaio computate a parte)
E' compreso ogni onere per dare il lavoro finito a regola d'arte. Incluso oneri di sicurezza ai sensi del Dlgs n° 81/2008.</t>
  </si>
  <si>
    <t>pt 014</t>
  </si>
  <si>
    <t>Controparete cartongesso spess. 7,5 cm</t>
  </si>
  <si>
    <t>Provvista e posa in opera di sistema costituito da pannelli in cartongesso con interposta lana minerale, spessore 7,5 cm, costituiti da 5 cm di isolamento tipo isover Arena 32 densità 40 Kg/m3 e due lastre da 1,25 cm ciascuna di cartongesso (la più interna di tipo Gyproc habito forte hydro, la più esterna di tipo Knauf A GKB o di tipo Knauf A GKI per i locali umidi) avvitate all'orditura metallica con viti autoperforanti fosfatate. L'orditura metallica verrà realizzata con profili in acciaio zincato con classificazione di I° scelta, spessore 0.6-0.8-1.0 mm, delle dimensioni di:
- guide U 50-75-100-150 mm /40 mm
- montanti C50/50 mm, posti ad interasse non superiore a 600 mm isolata dalle strutture con nastro monoadesivo con funzione di taglio acustico.I profili saranno marcati CE conformemente alla normativa vigente, in classe A di reazione al fuoco. 
La fornitura in opera sarà comprensiva dei paraspigoli, della stuccatura dei giunti, degli angoli e delle teste delle viti in modo da ottenere una superficie pronta per la rasatura, questa esclusa. Le modalità per la messa in opera saranno conformi alla normativa vigente e alle prescrizioni del produttore.  Livello di qualità Q3 da Norma UNI 11424. Incluso maggior onere per realizzazione di architravi, nicchie e strutture di rinforzo a servizio degli impianti previsti. 
E' compresa la sagomatura sulle volte e la realizzazione di scuretti (dimensioni:  Larg. 8 mm x  Prof. 1,25 mm) in corrispondenza di tutti i punti di contatto tra cartongesso e pareti - solai - volte esistenti.
E' compreso ogni onere per dare il lavoro finito a regola d'arte. Incluso oneri di sicurezza ai sensi del Dlgs n° 81/2008.</t>
  </si>
  <si>
    <t>pt nicchia 013</t>
  </si>
  <si>
    <t>pt 013</t>
  </si>
  <si>
    <t>pt 012</t>
  </si>
  <si>
    <t>pt 011</t>
  </si>
  <si>
    <t>pt 010</t>
  </si>
  <si>
    <t>pt 009</t>
  </si>
  <si>
    <t>pt 008</t>
  </si>
  <si>
    <t>pt 007</t>
  </si>
  <si>
    <t>pt 006</t>
  </si>
  <si>
    <t>pt 004</t>
  </si>
  <si>
    <t>pt bagno dipendente</t>
  </si>
  <si>
    <t>p ammezzato pt-p1 015</t>
  </si>
  <si>
    <t>p1 113</t>
  </si>
  <si>
    <t>p1 105</t>
  </si>
  <si>
    <t>Controparete cartongesso spess. 10 cm</t>
  </si>
  <si>
    <t>Provvista e posa in opera di sistema costituito da pannelli in cartongesso con interposta lana minerale, spessore 10 cm, costituiti da 7,5 cm di isolamento tipo isover Arena 32 densità 40 Kg/m3 e due lastre da 1,25 cm ciascuna di cartongesso (la più interna di tipo Gyproc habito forte hydro, la più esterna di tipo Knauf A GKB o di tipo Knauf A GKI per i locali umidi) avvitate all'orditura metallica con viti autoperforanti fosfatate. L'orditura metallica verrà realizzata con profili in acciaio zincato con classificazione di I° scelta, spessore 0.6-0.8-1.0 mm, delle dimensioni di:
- guide U 50-75-100-150 mm /40 mm
- montanti C50/50 mm, posti ad interasse non superiore a 600 mm isolata dalle strutture con nastro monoadesivo con funzione di taglio acustico.I profili saranno marcati CE conformemente alla normativa vigente, in classe A di reazione al fuoco. 
La fornitura in opera sarà comprensiva dei paraspigoli, della stuccatura dei giunti, degli angoli e delle teste delle viti in modo da ottenere una superficie pronta per la rasatura, questa esclusa. Le modalità per la messa in opera saranno conformi alla normativa vigente e alle prescrizioni del produttore.  Livello di qualità Q3 da Norma UNI 11424. Incluso maggior onere per realizzazione di architravi, nicchie e strutture di rinforzo a servizio degli impianti previsti.
E' compresa la sagomatura sulle volte e la realizzazione di scuretti (dimensioni:  Larg. 8 mm x  Prof. 1,25 mm) in corrispondenza di tutti i punti di contatto tra cartongesso e pareti - solai - volte esistenti.
E' compreso ogni onere per dare il lavoro finito a regola d'arte. Incluso oneri di sicurezza ai sensi del Dlgs n° 81/2008.</t>
  </si>
  <si>
    <t>pt locale di sgombero</t>
  </si>
  <si>
    <t>p1 112</t>
  </si>
  <si>
    <t>p1 111</t>
  </si>
  <si>
    <t>p1 110</t>
  </si>
  <si>
    <t>p1 109</t>
  </si>
  <si>
    <t>p1 109 camera</t>
  </si>
  <si>
    <t>p1 109 camera controparete 10 sopra bagno</t>
  </si>
  <si>
    <t>p1 108</t>
  </si>
  <si>
    <t>p1 107</t>
  </si>
  <si>
    <t>p1 104</t>
  </si>
  <si>
    <t>p1 104 nicchia</t>
  </si>
  <si>
    <t>p1 103</t>
  </si>
  <si>
    <t>p1 102</t>
  </si>
  <si>
    <t>p1 101</t>
  </si>
  <si>
    <t>p2 204</t>
  </si>
  <si>
    <t>p2 203</t>
  </si>
  <si>
    <t>p2 202</t>
  </si>
  <si>
    <t>p2 201</t>
  </si>
  <si>
    <t>p2 area consumazione 2</t>
  </si>
  <si>
    <t>Controparete cartongesso spess. 12,5 cm</t>
  </si>
  <si>
    <t>Provvista e posa in opera di sistema costituito da pannelli in cartongesso con interposta lana minerale, spessore 12,5 cm, costituiti da 10 cm di isolamento tipo lana minerale isover Arena 32 densità 40 Kg/m3 e due lastre da 1,25 cm ciascuna di cartongesso (la più interna di tipo Gyproc habito forte hydro, la più esterna di tipo Knauf A GKB o di tipo Knauf A GKI per i locali umidi) avvitate all'orditura metallica con viti autoperforanti fosfatate. L'orditura metallica verrà realizzata con profili in acciaio zincato con classificazione di I° scelta, spessore 0.6-0.8-1.0 mm, delle dimensioni di:
- guide U 50-75-100-150 mm /40 mm
- montanti C50/50 mm, posti ad interasse non superiore a 600 mm isolata dalle strutture con nastro monoadesivo con funzione di taglio acustico.I profili saranno marcati CE conformemente alla normativa vigente, in classe A di reazione al fuoco.
La fornitura in opera sarà comprensiva dei paraspigoli, della stuccatura dei giunti, degli angoli e delle teste delle viti in modo da ottenere una superficie pronta per la rasatura, questa esclusa. Le modalità per la messa in opera saranno conformi alla normativa vigente e alle prescrizioni del produttore.  Livello di qualità Q3 da Norma UNI 11424. Incluso maggior onere per realizzazione di architravi, nicchie e strutture di rinforzo a servizio degli impianti previsti.
E' compresa la sagomatura sulle volte e la realizzazione di scuretti (dimensioni:  Larg. 8 mm x  Prof. 1,25 mm) in corrispondenza di tutti i punti di contatto tra cartongesso e pareti - solai - volte esistenti. 
E' compreso ogni onere per dare il lavoro finito a regola d'arte. Incluso oneri di sicurezza ai sensi del Dlgs n° 81/2008.</t>
  </si>
  <si>
    <t>pt 011 nicchia</t>
  </si>
  <si>
    <t>p1 114 nicchia</t>
  </si>
  <si>
    <t>p1 114 bagno</t>
  </si>
  <si>
    <t>p 1 115</t>
  </si>
  <si>
    <t>p1 116</t>
  </si>
  <si>
    <t>p1 bagno staff</t>
  </si>
  <si>
    <t>p2 spogliatoio staff</t>
  </si>
  <si>
    <t>Tramezze interne in cartongesso  sp. 12,5 cm (2+2 lastre)</t>
  </si>
  <si>
    <t xml:space="preserve">Provvista e posa in opera di  tramezze costituite da pannelli in cartongesso con interposta lana minerale, spessore 12,5 cm, costituiti da 7,5 cm di isolamento tipo isover Arena 32 densità 40 Kg/m3 e su entrambi i lati due lastre da 1,25 cm ciascuna di cartongesso (la più interna di tipo Gyproc habito forte hydro, la più esterna di tipo Knauf A GKB o di tipo Knauf A GKI per i locali umidi) avvitate all'orditura metallica con viti autoperforanti fosfatate. L'orditura metallica verrà realizzata con profili in acciaio zincato con classificazione di I° scelta, spessore 0.6-0.8-1.0 mm, delle dimensioni di:
- guide U 50-75-100-150 mm /40 mm
- montanti C50/50 mm, posti ad interasse non superiore a 600 mm isolata dalle strutture con nastro monoadesivo con funzione di taglio acustico. I profili saranno marcati CE conformemente alla normativa vigente, in classe A di reazione al fuoco. L'interasse dei montanti deve essere idoneo a garantire la stabilità della parete, comprensiva della boiserie ove prevista. La boiserie verrà fissata sul lato in cui è prevista una sola lastra, in conformità ai disegni esecutivi degli arredi e all'abaco muri. 
La fornitura in opera sarà comprensiva dei paraspigoli, della stuccatura dei giunti, degli angoli e delle teste delle viti in modo da ottenere una superficie pronta per la rasatura, questa esclusa. Le modalità per la messa in opera saranno conformi alla normativa vigente e alle prescrizioni del produttore.  Livello di qualità Q3 da Norma UNI 11424. Incluso maggior onere per realizzazione di architravi, nicchie e strutture di rinforzo a servizio degli impianti, degli infissi e degli arredi previsti. 
</t>
  </si>
  <si>
    <t>E' compresa la sagomatura sulle volte e la realizzazione di scuretti (dimensioni:  Larg. 8 mm x  Prof. 1,25 mm) in corrispondenza di tutti i punti di contatto tra cartongesso e pareti - solai - volte esistenti. 
E' compreso ogni onere per dare il lavoro finito a regola d'arte. Incluso oneri di sicurezza ai sensi del Dlgs n° 81/2008.</t>
  </si>
  <si>
    <t>p interr. l.t.</t>
  </si>
  <si>
    <t>pt 014 parete doccia</t>
  </si>
  <si>
    <t>pt 014 parete corridoio</t>
  </si>
  <si>
    <t>pt 014 parete porta</t>
  </si>
  <si>
    <t>pt 014 parete porta dietro</t>
  </si>
  <si>
    <t>pt porta lavanderia</t>
  </si>
  <si>
    <t>pt ripostiglio+deposito bag+bagno dipend.+ufficio dirett.</t>
  </si>
  <si>
    <t>pt reception</t>
  </si>
  <si>
    <t>p1 114</t>
  </si>
  <si>
    <t>p1 zona consumazione</t>
  </si>
  <si>
    <t>p2 bagni comuni</t>
  </si>
  <si>
    <t>p2 area consumazione 3</t>
  </si>
  <si>
    <t>p2 cucina personale</t>
  </si>
  <si>
    <t>p2 dispensa e loc tecnico</t>
  </si>
  <si>
    <t>p2 locale tecnico 1</t>
  </si>
  <si>
    <t>p2 locale tecnico 2</t>
  </si>
  <si>
    <t>Tramezze interne in cartongesso  sp. 11,25 cm ( 2 lastre + 1)</t>
  </si>
  <si>
    <t xml:space="preserve">Provvista e posa in opera di  tramezze costituite da pannelli in cartongesso con interposta lana minerale, spessore 11,25 cm, costituiti da 7,5 cm di isolamento tipo isover Arena 32 densità 40 Kg/m3 e, su uno dei lati, due lastre da 1,25 cm di cartongesso (la più interna di tipo Gyproc habito forte hydro, la più esterna di tipo Knauf A GKB o di tipo Knauf A GKI per i locali umidi) e, sull'altro lato, una sola lastra da 1,25 cm di cartongesso di tipo Gyproc habito forte hydro, avvitate all'orditura metallica con viti autoperforanti fosfatate. L'orditura metallica verrà realizzata con profili in acciaio zincato con classificazione di I° scelta, spessore 0.6-0.8-1.0 mm, delle dimensioni di:
- guide U 50-75-100-150 mm /40 mm
- montanti C50/50 mm, posti ad interasse non superiore a 600 mm isolata dalle strutture con nastro monoadesivo con funzione di taglio acustico. I profili saranno marcati CE conformemente alla normativa vigente, in classe A di reazione al fuoco. L'interasse dei montanti deve essere idoneo a garantire la stabilità della parete, comprensiva della boiserie ove prevista. La boiserie verrà fissata sul lato in cui è prevista una sola lastra, in conformità ai disegni esecutivi degli arredi e all'abaco muri. 
</t>
  </si>
  <si>
    <t>La fornitura in opera sarà comprensiva dei paraspigoli, della stuccatura dei giunti, degli angoli e delle teste delle viti in modo da ottenere una superficie pronta per la rasatura, questa esclusa. Le modalità per la messa in opera saranno conformi alla normativa vigente e alle prescrizioni del produttore.  Livello di qualità Q3 da Norma UNI 11424. Incluso maggior onere per realizzazione di architravi, nicchie e strutture di rinforzo a servizio degli impianti previsti. 
E' compresa la sagomatura sulle volte e la realizzazione di scuretti (dimensioni:  Larg. 8 mm x  Prof. 1,25 mm) in corrispondenza di tutti i punti di contatto tra cartongesso e pareti - solai - volte esistenti. 
E' compreso ogni onere per dare il lavoro finito a regola d'arte. Incluso oneri di sicurezza ai sensi del Dlgs n° 81/2008.</t>
  </si>
  <si>
    <t>pt 005</t>
  </si>
  <si>
    <t>p1 106</t>
  </si>
  <si>
    <t xml:space="preserve"> p1 102</t>
  </si>
  <si>
    <t>p1 115</t>
  </si>
  <si>
    <t>Tramezze interne in cartongesso  sp. 15 cm (2+2 lastre)</t>
  </si>
  <si>
    <t xml:space="preserve">Provvista e posa in opera di  tramezze costituite da pannelli in cartongesso con interposta lana minerale, spessore 15 cm, costituiti da 10cm di isolamento tipo isover Arena 32 densità 40 Kg/m3 e, su entrambi i lati, due lastre da 1,25 cm ciascuna di cartongesso (la più interna di tipo Gyproc habito forte hydro, la più esterna di tipo Knauf A GKB o di tipo Knauf A GKI per i locali umidi) avvitate all'orditura metallica con viti autoperforanti fosfatate. L'orditura metallica verrà realizzata con profili in acciaio zincato con classificazione di I° scelta, spessore 0.6-0.8-1.0 mm, delle dimensioni di:
- guide U 50-75-100-150 mm /40 mm
- montanti C50/50 mm, posti ad interasse non superiore a 600 mm isolata dalle strutture con nastro monoadesivo con funzione di taglio acustico.I profili saranno marcati CE conformemente alla normativa vigente, in classe A di reazione al fuoco. L'interasse dei montanti deve essere idoneo a garantire la stabilità della parete, comprensiva della boiserie ove prevista. La boiserie verrà fissata sul lato in cui è prevista una sola lastra, in conformità ai disegni esecutivi degli arredi e all'abaco muri. Alcune pareti possono presentare un rivestimento in boiserie o un'intercapedine (vedi abaco muri).
La fornitura in opera sarà comprensiva dei paraspigoli, della stuccatura dei giunti, degli angoli e delle teste delle viti in modo da ottenere una superficie pronta per la rasatura, questa esclusa. Le modalità per la messa in opera saranno conformi alla normativa vigente e alle prescrizioni del produttore.  Livello di qualità Q3 da Norma UNI 11424. Incluso maggior onere per realizzazione di architravi, nicchie e strutture di rinforzo a servizio degli impianti previsti. </t>
  </si>
  <si>
    <t>pt tra 010 e 009</t>
  </si>
  <si>
    <t>p2 area consumazione 1</t>
  </si>
  <si>
    <t>Tramezze interne in cartongesso  sp. 13,75 cm (2 lastre + 1)</t>
  </si>
  <si>
    <t xml:space="preserve">Provvista e posa in opera di  tramezze costituite da pannelli in cartongesso con interposta lana minerale, spessore 15 cm, costituiti da 10 cm di isolamento tipo isover Arena 32 densità 40 Kg/m3 e, su uno dei lati, due lastre da 1,25 cm di cartongesso (la più interna di tipo Gyproc habito forte hydro, la più esterna di tipo Knauf A GKB o di tipo Knauf A GKI per i locali umidi) e, sull'altro lato, una sola lastra da 1,25 cm di cartongesso di tipo Gyproc habito forte hydro, avvitate all'orditura metallica con viti autoperforanti fosfatate. L'orditura metallica verrà realizzata con profili in acciaio zincato con classificazione di I° scelta, spessore 0.6-0.8-1.0 mm, delle dimensioni di:
- guide U 50-75-100-150 mm /40 mm
- montanti C50/50 mm, posti ad interasse non superiore a 600 mm isolata dalle strutture con nastro monoadesivo con funzione di taglio acustico.I profili saranno marcati CE conformemente alla normativa vigente, in classe A di reazione al fuoco. L'interasse dei montanti deve essere idoneo a garantire la stabilità della parete, comprensiva della boiserie ove prevista. La boiserie verrà fissata sul lato in cui è prevista una sola lastra, in conformità ai disegni esecutivi degli arredi e all'abaco muri. Alcune pareti possono presentare un rivestimento in boiserie o un'intercapedine (vedi abaco muri).
</t>
  </si>
  <si>
    <t>La fornitura in opera sarà comprensiva dei paraspigoli, della stuccatura dei giunti, degli angoli e delle teste delle viti in modo da ottenere una superficie pronta per la rasatura, questa esclusa. Le modalità per la messa in opera saranno conformi alla normativa vigente e alle prescrizioni del produttore.  Livello di qualità Q4 da Norma UNI 11424. Incluso maggior onere per realizzazione di architravi, nicchie e strutture di rinforzo a servizio degli impianti previsti. 
E' compresa la sagomatura sulle volte e la realizzazione di scuretti (dimensioni:  Larg. 8 mm x  Prof. 1,25 mm) in corrispondenza di tutti i punti di contatto tra cartongesso e pareti - solai - volte esistenti. 
E' compreso ogni onere per dare il lavoro finito a regola d'arte. Incluso oneri di sicurezza ai sensi del Dlgs n° 81/2008.</t>
  </si>
  <si>
    <t>Tramezze in cartongesso sp. 24 cm</t>
  </si>
  <si>
    <t xml:space="preserve">Provvista e posa in opera di  tramezze costituite da doppia orditura metallica e pannelli in cartongesso con interposta lana minerale e lastra di gesso fibrato, spessore 24 cm: 
- 10 cm di isolamento tipo isover Arena 32 densità 40 Kg/m3 e sul lato esterno  due lastre da 1,25 cm di cartongesso (la più interna di tipo Gyproc   habito forte hydro, la più esterna di tipo Knauf A GKB o di tipo Knauf A GKI per i locali umidi) avvitate all'orditura metallica con viti autoperforanti fosfatate;
- sul lato interno latra di gesso rivestitto fibrato - tipo Gyproc DuraGyp 13 Activ’Air - spess. 1,25 cm;
- 7,5 cm di isolamento tipo isover Arena 32 densità 40 Kg/m3 e sul lato esterno  due lastre da 1,25 cm di cartongesso (la più interna di tipo Gyproc   habito forte hydro, la più esterna di tipo Knauf A GKB o di tipo Knauf A GKI per i locali umidi) avvitate all'orditura metallica con viti autoperforanti fosfatate;
-  L'orditura metallica verrà realizzata con profili in acciaio zincato con classificazione di I° scelta, spessore 0.6-0.8-1.0 mm, delle dimensioni di:
- guide U 50-75-100-150 mm /40 mm
- montanti C50/50 mm, posti ad interasse non superiore a 600 mm isolata dalle strutture con nastro monoadesivo con funzione di taglio acustico. I profili saranno marcati CE conformemente alla normativa vigente, in classe A di reazione al fuoco. L'interasse e la sezione dei montanti deve essere idoneo a garantire la stabilità della parete, comprensiva della boiserie ove prevista. La boiserie verrà fissata sul lato in cui è prevista una sola lastra, in conformità ai disegni esecutivi degli arredi e all'abaco muri. 
</t>
  </si>
  <si>
    <t>ribasso architravi per porte altezza standard</t>
  </si>
  <si>
    <t>pt patio</t>
  </si>
  <si>
    <t>pt tra 011 e 012</t>
  </si>
  <si>
    <t>pt tra 009 e area relax</t>
  </si>
  <si>
    <t>pt tra 008 e 007</t>
  </si>
  <si>
    <t>pt tra 007 e 006</t>
  </si>
  <si>
    <t>pt tra 006 e 005</t>
  </si>
  <si>
    <t>pt tra 005 e 004</t>
  </si>
  <si>
    <t>pt 004 bagno</t>
  </si>
  <si>
    <t>pt 004 sopra soppalco</t>
  </si>
  <si>
    <t>pt tra 004 e stanza grande</t>
  </si>
  <si>
    <t>p1 tra 103 e 102</t>
  </si>
  <si>
    <t>p1 cucina comune</t>
  </si>
  <si>
    <t>p1 tra 115 e 116</t>
  </si>
  <si>
    <t>Compartimentazione REI 60</t>
  </si>
  <si>
    <t>Parete divisoria Gyproc SA+ 150/75 STD dello spessore totale di 150 mm circa costituita dagli elementi sottoelencati:
 - LASTRE DI GESSO RIVESTITO Gyproc Wallboard 13 (tipo A secondo UNI EN 520) da 12,5 mm di spessore nel numero di 6 lastre. Le lastre Gyproc Wallboard sono in Euroclasse A2-s1, d0.
 - STRUTTURA METALLICA Gyproc Gyprofile con rivestimento organico privo di cromo, ecologico, anticorrosivo, dielettrico, antifingerprint, composta da profili metallici in lamiera d'acciaio zincato Z100 da 0,6 mm di spessore:
 - guide orizzontali ad U Gyprofile da 75 mm solidarizzate meccanicamente a pavimento e a soffitto mediante accessori di fissaggio posti ad interasse massimo di 500 mm;
 - montanti verticali a C Gyprofile da 75 mm, posti ad interasse massimo di 600 mm;
 - nastro monoadesivo o biadesivo Gyproc in polietilene espanso a cellule chiuse su tutto il perimetro della struttura metallica al fine di eliminare la possibile presenza di ponti acustici dovuti alle trasmissioni attraverso le strutture dell’edificio.
Le lastre saranno fissate alla struttura metallica di sostegno mediante viti punta chiodo autofilettanti Gyproc poste ad interasse massimo di 250 mm per le lastre Gyproc Wallboard.
I giunti fra le lastre, orizzontali e verticali, e la finitura delle lastre saranno trattati come segue:
 -  STUCCHI E NASTRI DI RINFORZO: nastro in carta microforata Gyproc per l’armatura dei giunti, stucco a base gesso Gyproc EvoPlus per la stuccatura dei giunti, degli angoli e delle teste delle viti in modo da ottenere una superficie pronta per la finitura;</t>
  </si>
  <si>
    <t xml:space="preserve"> - RASATURA delle lastre interne con Gyproc Rasocote 5 Plus Activ’Air® o Gyproc EvoPlus Pasta per una migliore finitura della parete su ambo i lati della parete.
E' compresa la sagomatura sulle volte e la realizzazione di scuretti (dimensioni:  Larg. 8 mm x  Prof. 1,25 mm) in corrispondenza di tutti i punti di contatto tra cartongesso e pareti - solai - volte esistenti.  Sono comprese le opere provvisionali.
E' compreso ogni onere per dare il lavoro finito a regola d'arte. Incluso oneri di sicurezza ai sensi del Dlgs n° 81/2008.</t>
  </si>
  <si>
    <t>pt disimpegno scala</t>
  </si>
  <si>
    <t>pt area relax</t>
  </si>
  <si>
    <t>pt locale utente</t>
  </si>
  <si>
    <t>pt cabina di consegna</t>
  </si>
  <si>
    <t>p1 disimpegno scala</t>
  </si>
  <si>
    <t>p1 area relax</t>
  </si>
  <si>
    <t>p1 magazzino</t>
  </si>
  <si>
    <t>p1 finestra 1 su scala</t>
  </si>
  <si>
    <t>p1 finestra 2 su scala</t>
  </si>
  <si>
    <t>p1 controparete REI verso chiesa</t>
  </si>
  <si>
    <t>p2 atrio 202 203</t>
  </si>
  <si>
    <t>Tamponamento colonne impianti</t>
  </si>
  <si>
    <r>
      <t>Provvista e posa in opera di sistema, spessore complessivo 10 cm, costituito da pannelli in cartongess</t>
    </r>
    <r>
      <rPr>
        <sz val="11"/>
        <rFont val="Calibri Light"/>
        <family val="2"/>
      </rPr>
      <t xml:space="preserve">o con interposta lana minerale, </t>
    </r>
    <r>
      <rPr>
        <sz val="11"/>
        <color theme="1"/>
        <rFont val="Calibri Light"/>
        <family val="2"/>
      </rPr>
      <t xml:space="preserve">costituiti da 8 cm di isolamento tipo Isover N - pannello semirigido in lana di roccia, densità 100 kg/mc, costipazione della colonna con lana di roccia Isover Arena 32, fornitura e posa di materassino fonoisolante per desolarizzare gli impianti dalle strutture e due lastre da 1,25 cm ciascuna di cartongesso (la più interna di tipo Gyproc habito forte hydro, la più esterna di tipo Knauf A GKB o di tipo Knauf A GKI per i locali umidi) avvitate all'orditura metallica con viti autoperforanti fosfatate. L'orditura metallica verrà realizzata con profili in acciaio zincato con classificazione di I° scelta, spessore 0.6-0.8-1.0 mm, delle dimensioni di:
- guide U 75 mm /40 mm
- montanti C50/50 mm, posti ad interasse non superiore a 600 mm isolata dalle strutture con nastro monoadesivo con funzione di taglio acustico.I profili saranno marcati CE conformemente alla normativa vigente, in classe A di reazione al fuoco. 
La fornitura in opera sarà comprensiva dei paraspigoli, della stuccatura dei giunti, degli angoli e delle teste delle viti in modo da ottenere una superficie pronta per la rasatura, questa esclusa. Le modalità per la messa in opera saranno conformi alla normativa vigente e alle prescrizioni del produttore.  Livello di qualità Q3 da Norma UNI 11424. Incluso maggior onere per realizzazione di architravi, nicchie e strutture di rinforzo a servizio degli impianti previsti. L'interasse e la sezione dei montanti deve essere idoneo a garantire la stabilità della colonna, comprensiva della boiserie ove prevista. La boiserie verrà fissata sul lato esterno della colonna, in conformità ai disegni esecutivi degli arredi e all'abaco muri.
</t>
    </r>
  </si>
  <si>
    <t>E' compresa la sagomatura sulle volte e la realizzazione di scuretti (dimensioni:  Larg. 8 mm x  Prof. 1,25 mm) in corrispondenza di tutti i punti di contatto tra cartongesso e pareti - solai - volte esistenti.
E' compreso ogni onere per dare il lavoro finito a regola d'arte. Incluso oneri di sicurezza ai sensi del Dlgs n° 81/2008.</t>
  </si>
  <si>
    <t>pt bagno comune</t>
  </si>
  <si>
    <t>pt 003</t>
  </si>
  <si>
    <t>pt stanza grande</t>
  </si>
  <si>
    <t>angolo vano scala</t>
  </si>
  <si>
    <t>p1 angolo vano ascensore</t>
  </si>
  <si>
    <t>pq 113</t>
  </si>
  <si>
    <t>p1 105 bassa</t>
  </si>
  <si>
    <t>p1 105 alta</t>
  </si>
  <si>
    <t>p1 103 bassa</t>
  </si>
  <si>
    <t>p1 103 alta</t>
  </si>
  <si>
    <t>p1 102 bassa</t>
  </si>
  <si>
    <t>p1 102 alta</t>
  </si>
  <si>
    <t>Fornitura e posa di controtelai di finestre e portefinetra compresiva di riquadratura dei vani</t>
  </si>
  <si>
    <t>Fornitura e posa di architravi comprensiva di ripristino delle geometrie originarie e delle superfici di stipiti e architravi dei vani finestra, portafinestra  e porta da eseguire, previa rimozione delle parti incoerenti, tramite rinzaffo con malta a base di calce idraulica naturale o premiscelato compatibile con le caratteristiche igrometriche e meccaniche delle superfici esistenti. Sono comprese, ove necessario, la ricostruzione parziale di muratura e di eventuali elementi voltati mediante impiego di materiali compatibili con l’esistente e la rasatura di finitura delle superfici comprensiva di fornitura e posa di paraspigoli. Sono compersi: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t>
  </si>
  <si>
    <t>piano ammezzato P1-P2 camera 201</t>
  </si>
  <si>
    <t>piano ammezzato P1-P2 camera 202</t>
  </si>
  <si>
    <t>90*210 (rif. 1.52)</t>
  </si>
  <si>
    <t>85*210 (rif. 1-2.16)</t>
  </si>
  <si>
    <t>piano terra corridoio portafinestra 0.22</t>
  </si>
  <si>
    <t>piano ammezzato P0-P1 corridoio portafinestra 0-1.03</t>
  </si>
  <si>
    <t>piano primo corridoio portafinestra 1.15</t>
  </si>
  <si>
    <t>piano secondo area consumazione 1 portafinestra 2.01</t>
  </si>
  <si>
    <t>Fornitura e posa di serramenti in legno REI 60</t>
  </si>
  <si>
    <t xml:space="preserve">Fornitura e posa in opera di controtelai per serramenti di finestre REI 60 comprensiva di ripristino delle geometrie originarie e delle superfici di stipiti e architravi dei vani finestra, portafinestra  e porta da eseguire, previa rimozione delle parti incoerenti, tramite rinzaffo con malta a base di calce idraulica naturale o premiscelato compatibile con le caratteristiche igrometriche e meccaniche delle superfici esistenti. Sono comprese, ove necessario, la ricostruzione parziale di muratura e di eventuali elementi voltati mediante impiego di materiali compatibili con l’esistente e la rasatura di finitura delle superfici comprensiva di fornitura e posa di paraspigoli. Sono compersi: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
</t>
  </si>
  <si>
    <t>Riquadratura di stipiti e architravi di porte e finestre esistenti</t>
  </si>
  <si>
    <t>Riquadratura delle superfici di stipiti e architravi dei vani di porte e serramenti da eseguire, previa rimozione delle parti incoerenti, tramite rinzaffo con malta a base di calce idraulica naturale o premiscelato compatibile con le caratteristiche igrometriche e meccaniche delle superfici esistenti. Sono comprese, ove necessario, la ricostruzione parziale di muratura e di eventuali elementi voltati mediante impiego di materiali compatibili con l’esistente e la rasatura di finitura delle superfici comprensiva di fornitura e posa di paraspigoli. Sono compersi: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t>
  </si>
  <si>
    <t>controtelai finestre già posati al piano terra</t>
  </si>
  <si>
    <t>Porte persianate</t>
  </si>
  <si>
    <t xml:space="preserve">Fornitura e posa di controtelai per porta persianata in alluminio. I controtelai dovranno essere opportunamente fissati alla muratura in pietrame, mista, cartongesso, perfettamente in bolla, compresi fissaggi meccanici, opere in muratura e ogni altro onere per consegnare il lavoro finito, pronto per la successiva posa della porta. Nel caso di posa su muratura esistente, si intende compreso il ripristino delle geometrie e delle superfici di stipiti e architravi dei vani, da eseguire, previa rimozione delle parti incoerenti, tramite rinzaffo con malta a base di calce idraulica naturale o premiscelato compatibile con le caratteristiche igrometriche e meccaniche delle superfici esistenti. 
Sono comprese, ove necessario, la ricostruzione parziale di muratura mediante impiego di materiali compatibili con l’esistente e la rasatura di finitura delle superfici comprensiva di fornitura e posa di paraspigoli.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
</t>
  </si>
  <si>
    <t>dimensioni 80*210 (rif. -1.04, 0.49, 0.51)</t>
  </si>
  <si>
    <t>dimensioni 90*210 (rif. 0.50)</t>
  </si>
  <si>
    <t>Fornitura e posa di controtelai per porte REI 60-sa, Proget Tagliafuoco</t>
  </si>
  <si>
    <t xml:space="preserve">Fornitura e posa di controtelai per porte, a doppia anta, tagliafuoco REI 60-sa, marca NINZ  mod. Proget o equivalente, certificate ai sensi della normativa UNI 9723.
I controtelai dovranno essere opportunamente fissati alla muratura in pietrame, mista, cartongesso, perfettamente in bolla, compresi fissaggi meccanici, opere in muratura e ogni altro onere per consegnare il lavoro finito, pronto per la successiva posa della porta. Nel caso di posa su muratura esistente, si intende compreso il ripristino delle geometrie e delle superfici di stipiti e architravi dei vani, da eseguire, previa rimozione delle parti incoerenti, tramite rinzaffo con malta a base di calce idraulica naturale o premiscelato compatibile con le caratteristiche igrometriche e meccaniche delle superfici esistenti. 
Sono comprese, ove necessario, la ricostruzione parziale di muratura mediante impiego di materiali compatibili con l’esistente e la rasatura di finitura delle superfici comprensiva di fornitura e posa di paraspigoli.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
</t>
  </si>
  <si>
    <t>120*210, maniglione antipanico (rif 0.25, 0.26,0.26b)</t>
  </si>
  <si>
    <t>80*210 (rif 0-1.00)</t>
  </si>
  <si>
    <t>90*210 (rif 1.17, 1.29, 2.00, 2.09, 2.11)</t>
  </si>
  <si>
    <t>90*210 maniglione antipanico+elettrocalamita</t>
  </si>
  <si>
    <t>90*210 maniglione antipanico, coibentata per esterni (rif 3.00)</t>
  </si>
  <si>
    <t>Fornitura e posa di porte REI 60 rasomuro</t>
  </si>
  <si>
    <t xml:space="preserve">Fornitura e posa di controtelai per porte, a doppia anta, tagliafuoco REI 60-sa, marca Garofoli   mod.Filomuro REI 60 o equivalente.
I controtelai dovranno essere opportunamente fissati alla muratura in pietrame, mista, cartongesso, perfettamente in bolla, compresi fissaggi meccanici, opere in muratura e ogni altro onere per consegnare il lavoro finito, pronto per la successiva posa della porta. Nel caso di posa su muratura esistente, si intende compreso il ripristino delle geometrie e delle superfici di stipiti e architravi dei vani, da eseguire, previa rimozione delle parti incoerenti, tramite rinzaffo con malta a base di calce idraulica naturale o premiscelato compatibile con le caratteristiche igrometriche e meccaniche delle superfici esistenti. 
Sono comprese, ove necessario, la ricostruzione parziale di muratura mediante impiego di materiali compatibili con l’esistente e la rasatura di finitura delle superfici comprensiva di fornitura e posa di paraspigoli.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
</t>
  </si>
  <si>
    <t>120*210, serratura iControl, maniglione antipanico (rif 0.01b., 1.00, 1-2.02)</t>
  </si>
  <si>
    <t>120*210, maniglione antipanico ed elettrocalamita (rif 0.01., 0.07, 0.06)</t>
  </si>
  <si>
    <t>90*210, maniglione antipanico (rif. 0.31, 1.18, 1.22, 2.08)</t>
  </si>
  <si>
    <t>120*210, maniglione antipanico, coibentata per esterni (rif. 1.27)</t>
  </si>
  <si>
    <t>opzione 1</t>
  </si>
  <si>
    <t>180*210, maniglione antipantico ed elettrocalamita (rif. 0.19, 1.11)</t>
  </si>
  <si>
    <t xml:space="preserve"> opzione 2 - Parete vetrata REI 60</t>
  </si>
  <si>
    <t xml:space="preserve">Fornitura e posa di controtelai per pareti vetrate tagliafuoco REI 60-sa.
I controtelai dovranno essere opportunamente fissati alla muratura in pietrame, mista, cartongesso, perfettamente in bolla, compresi fissaggi meccanici, opere in muratura e ogni altro onere per consegnare il lavoro finito, pronto per la successiva posa della porta. Nel caso di posa su muratura esistente, si intende compreso il ripristino delle geometrie e delle superfici di stipiti e architravi dei vani, da eseguire, previa rimozione delle parti incoerenti, tramite rinzaffo con malta a base di calce idraulica naturale o premiscelato compatibile con le caratteristiche igrometriche e meccaniche delle superfici esistenti. 
Sono comprese, ove necessario, la ricostruzione parziale di muratura mediante impiego di materiali compatibili con l’esistente e la rasatura di finitura delle superfici comprensiva di fornitura e posa di paraspigoli.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
</t>
  </si>
  <si>
    <t>Fornitura e posa di controtelai per porte REI 60-sa, Pannellabili</t>
  </si>
  <si>
    <r>
      <t>Fornitura e posa di controtelai per porte, tagliafuoco REI 6</t>
    </r>
    <r>
      <rPr>
        <sz val="11"/>
        <rFont val="Calibri Light"/>
        <family val="2"/>
      </rPr>
      <t>0 , marca Aip srl  mod.  Alltech EI 60</t>
    </r>
    <r>
      <rPr>
        <sz val="11"/>
        <color theme="1"/>
        <rFont val="Calibri Light"/>
        <family val="2"/>
      </rPr>
      <t xml:space="preserve"> o equivalente, certificate ai sensi della normativa UNI 9723, isolamento acustico 35dB.
I controtelai dovranno essere opportunamente fissati alla muratura in pietrame, mista, cartongesso, perfettamente in bolla, compresi fissaggi meccanici, opere in muratura e ogni altro onere per consegnare il lavoro finito, pronto per la successiva posa della porta. Nel caso di posa su muratura esistente, si intende compreso il ripristino delle geometrie e delle superfici di stipiti e architravi dei vani, da eseguire, previa rimozione delle parti incoerenti, tramite rinzaffo con malta a base di calce idraulica naturale o premiscelato compatibile con le caratteristiche igrometriche e meccaniche delle superfici esistenti. 
Sono comprese, ove necessario, la ricostruzione parziale di muratura mediante impiego di materiali compatibili con l’esistente e la rasatura di finitura delle superfici comprensiva di fornitura e posa di paraspigoli.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
</t>
    </r>
  </si>
  <si>
    <t>80*210, serratura iControl (rif. 0.20, 0.21, 0-1.05, 1.12, 1.13, 1.14, 1-2.12)</t>
  </si>
  <si>
    <t xml:space="preserve">80*210, serratura iControl, coibentata per esterni (rif. 0.23, 1.16) </t>
  </si>
  <si>
    <t>Fornitura e posa di controtelai per porte REI 30 per camere</t>
  </si>
  <si>
    <r>
      <t>Fornitura e posa di controtelai per porte, tagliafuoco REI 3</t>
    </r>
    <r>
      <rPr>
        <sz val="11"/>
        <rFont val="Calibri Light"/>
        <family val="2"/>
      </rPr>
      <t>0, marca Aip srl  mod.  Alltech EI 30</t>
    </r>
    <r>
      <rPr>
        <sz val="11"/>
        <color theme="1"/>
        <rFont val="Calibri Light"/>
        <family val="2"/>
      </rPr>
      <t xml:space="preserve"> o equivalente, certificate, isolamento acustico 35dB.
I controtelai dovranno essere opportunamente fissati alla muratura in pietrame, mista, cartongesso, perfettamente in bolla, compresi fissaggi meccanici, opere in muratura e ogni altro onere per consegnare il lavoro finito, pronto per la successiva posa della porta. Nel caso di posa su muratura esistente, si intende compreso il ripristino delle geometrie e delle superfici di stipiti e architravi dei vani, da eseguire, previa rimozione delle parti incoerenti, tramite rinzaffo con malta a base di calce idraulica naturale o premiscelato compatibile con le caratteristiche igrometriche e meccaniche delle superfici esistenti. 
Sono comprese, ove necessario, la ricostruzione parziale di muratura mediante impiego di materiali compatibili con l’esistente e la rasatura di finitura delle superfici comprensiva di fornitura e posa di paraspigoli.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t>
    </r>
  </si>
  <si>
    <t>80*210, serratura iControl (rif 0.13, 0.14, 0.15, 0.16, 0.17, 0.18, 1.01, 1.02, 1.03, 1.04, 1.05, 1.06, 1.07, 1.08, 1.09, 1.10, 1.23, 1.24, 1-2.03, 1-2.04, 1-2.06, 1-2.07)</t>
  </si>
  <si>
    <t>90*210, serratura iControl (rif 0.11, 0.12, 0.32, 0.33)</t>
  </si>
  <si>
    <t>Fornitura e posa controtelai per porte multiuso</t>
  </si>
  <si>
    <t xml:space="preserve">Fornitura e posa di controtelai per porte, ad anta singola, marca NINZ  mod. Proget o equivalente.
I controtelai dovranno essere opportunamente fissati alla muratura in pietrame, mista, cartongesso, perfettamente in bolla, compresi fissaggi meccanici, opere in muratura e ogni altro onere per consegnare il lavoro finito, pronto per la successiva posa della porta. Nel caso di posa su muratura esistente, si intende compreso il ripristino delle geometrie e delle superfici di stipiti e architravi dei vani, da eseguire, previa rimozione delle parti incoerenti, tramite rinzaffo con malta a base di calce idraulica naturale o premiscelato compatibile con le caratteristiche igrometriche e meccaniche delle superfici esistenti. 
Sono comprese, ove necessario, la ricostruzione parziale di muratura mediante impiego di materiali compatibili con l’esistente e la rasatura di finitura delle superfici comprensiva di fornitura e posa di paraspigoli.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
</t>
  </si>
  <si>
    <t>120*210, serratura iControl, coibentata per esterni (rif -1.01)</t>
  </si>
  <si>
    <t>90*210, serratura meccanica (rif 0.10, 2,10)</t>
  </si>
  <si>
    <t>80*210, serratura meccanica (rif 0-1.07)</t>
  </si>
  <si>
    <t>Fornitura e posa porte rasomuro</t>
  </si>
  <si>
    <t xml:space="preserve">Fornitura e posa di controtelai per porte, ad anta singola, marca Garofoli  mod. Filomuro REI 30 o equivalente.
I controtelai dovranno essere opportunamente fissati alla muratura in pietrame, mista, cartongesso, perfettamente in bolla, compresi fissaggi meccanici, opere in muratura e ogni altro onere per consegnare il lavoro finito, pronto per la successiva posa della porta. Nel caso di posa su muratura esistente, si intende compreso il ripristino delle geometrie e delle superfici di stipiti e architravi dei vani, da eseguire, previa rimozione delle parti incoerenti, tramite rinzaffo con malta a base di calce idraulica naturale o premiscelato compatibile con le caratteristiche igrometriche e meccaniche delle superfici esistenti. 
Sono comprese, ove necessario, la ricostruzione parziale di muratura mediante impiego di materiali compatibili con l’esistente e la rasatura di finitura delle superfici comprensiva di fornitura e posa di paraspigoli.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
</t>
  </si>
  <si>
    <t>90*210 (rif, 0.28, 0.34)</t>
  </si>
  <si>
    <t>80*210 (rif. 1.19, 1-2.00)</t>
  </si>
  <si>
    <t>Fornitura e posa di porte in Arredo</t>
  </si>
  <si>
    <t xml:space="preserve">Vedi appalto arredi </t>
  </si>
  <si>
    <t>escluso</t>
  </si>
  <si>
    <t>Escluso</t>
  </si>
  <si>
    <t>Fornitura e posa controtelai per porte scorrevoli</t>
  </si>
  <si>
    <t xml:space="preserve">Fornitura e posa di controtelai per porte, ad anta scorrevole all'interno del muro in cartongesso.
I controtelai dovranno essere opportunamente fissati alla muratura in cartongesso, perfettamente in bolla, compresi fissaggi meccanici, opere in muratura e ogni altro onere per consegnare il lavoro finito, pronto per la successiva posa della porta.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
</t>
  </si>
  <si>
    <t>Fornitura e posa porta Cabina Elettrica</t>
  </si>
  <si>
    <t>Fornitura e posa di controtelaio per porta a due ante in resina sintetica DS 919 o in acciaio zincato/inox DS 918 complete di serrature DS 988 con cifratura E-distribuzione Nazionale e cartelli monitori omologati E- distribuzione. Il controtelaio dovrà essere opportunamente fissati alla muratura in c.a., perfettamente in bolla, compresi fissaggi meccanici, opere in muratura e ogni altro onere per consegnare il lavoro finito, pronto per la successiva posa della porta.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t>
  </si>
  <si>
    <t>Parete vetrata sala meeting</t>
  </si>
  <si>
    <t xml:space="preserve">Fornitura e posa di controtelai per parete vetrata.
I controtelai dovranno essere opportunamente fissati alla muratura in cartongesso, perfettamente in bolla, compresi fissaggi meccanici, opere in muratura e ogni altro onere per consegnare il lavoro finito, pronto per la successiva posa della porta.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
</t>
  </si>
  <si>
    <t>dimensioni complessive 590*h variabile (rif. 0 08)</t>
  </si>
  <si>
    <t>Porta vetrata cucina comune</t>
  </si>
  <si>
    <t xml:space="preserve">Fornitura e posa di controtelai per porta vetrata.
I controtelai dovranno essere opportunamente fissati alla muratura in cartongesso, perfettamente in bolla, compresi fissaggi meccanici, opere in muratura e ogni altro onere per consegnare il lavoro finito, pronto per la successiva posa della porta.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
</t>
  </si>
  <si>
    <t>dimensioni 90*210 (rif. 1.28)</t>
  </si>
  <si>
    <t>Fornitura e posa di controtelaio per porta di ingresso via Astraldi</t>
  </si>
  <si>
    <t>Fornitura e posa di controtelaio per portoncino blindato certificato in classe antieffrazione (min. Classe 3 UNI EN 1627). Il controtelaio dovrà essere opportunamente fissato alla muratura in pietrame/mista perfettamente in bolla, compresi fissaggi meccanici, opere in muratura e ogni altro onere per consegnare il lavoro finito, pronto per la successiva posa della porta. Si intende compreso il ripristino delle geometrie e delle superfici di stipiti e architravi dei vani, da eseguire, previa rimozione delle parti incoerenti, tramite rinzaffo con malta a base di calce idraulica naturale o premiscelato compatibile con le caratteristiche igrometriche e meccaniche delle superfici esistenti. 
Sono comprese, ove necessario, la ricostruzione parziale di muratura mediante impiego di materiali compatibili con l’esistente e la rasatura di finitura delle superfici comprensiva di fornitura e posa di paraspigoli.  
La posa in opera dovrà essere eseguita da personale qualificato nel rispetto delle istruzioni del produttore, garantendo la perfetta planarità e il corretto dimensionamento in funzione del peso delle porte, complete di pannellature, ferramenta,  maniglie e altri accessori. 
Le dimensioni indicate sono riferite alla luce del passaggio netto della porta finita. 
Sono compresi: l'onere per la protezione e la pulizia delle superfici contigue, la fornitura di tutti i materiali, attrezzature e ponteggi di servizio, nonché ogni altro lavoro e accessorio necessario per consegnare le opere perfettamente finite e pronte per la posa dei nuovi serramenti. E' compreso ogni onere per dare il lavoro finito a regola d'arte. Inclusi oneri di sicurezza ai sensi del Dlgs n° 81/2008.</t>
  </si>
  <si>
    <t>dimensioni 90*210 (rif. 0-1.04)</t>
  </si>
  <si>
    <t xml:space="preserve">Fornitura e posa di controtelaio per porte di ingresso piazza Cassini </t>
  </si>
  <si>
    <t xml:space="preserve">Fornitura e posa di controtelaio per porta d’ingresso composta da 4 ante, di cui due fisse laterali e due scorrevoli centrali ridondanti e atte a garantire l’esodo in caso di emergenza . .  Comprese tutte le opere, forniture e oneri necessari per la posa in opera a regola d’arte, perfettamente funzionante e collaudata. Compreso ogni altro onere utile a dare l'opera realizzata a regola d'arte. Inclusi oneri di sicurezza ai sensi del Dlgs n° 81/2008. </t>
  </si>
  <si>
    <t>cad.</t>
  </si>
  <si>
    <t>81-87</t>
  </si>
  <si>
    <t>Massetti e sottofondi</t>
  </si>
  <si>
    <t>Massetti di pendenza</t>
  </si>
  <si>
    <t>Massetto in pendenza, a base di sabbia e cemento per creazione di pendenze, compresa formazione di canali di raccolta acque. Per spessore fino a 15cm. E' compreso ogni onere per dare il lavoro finito a regola d'arte. Incluso oneri di sicurezza ai sensi del Dlgs n° 81/ 2008.</t>
  </si>
  <si>
    <t xml:space="preserve">piano interrato cavedio sacrestia </t>
  </si>
  <si>
    <t>fossa ascensore+cavedio</t>
  </si>
  <si>
    <t>piano terra solaio volume sacrestia</t>
  </si>
  <si>
    <t>piano terra solaio copertura volume sacrestia</t>
  </si>
  <si>
    <t>piano ammezzato P0-P1 tetto del tunnel</t>
  </si>
  <si>
    <t>piano ammezzato P0-P1 ingresso via Astraldi</t>
  </si>
  <si>
    <t>piano primo terrazzo camera 116</t>
  </si>
  <si>
    <t>piano primo solaio scala emergenza</t>
  </si>
  <si>
    <t>piano ammezzato P1-P2 terrazza camera 205</t>
  </si>
  <si>
    <t>terrazzi intercapedine chiesa - terrazzo piazza cassini</t>
  </si>
  <si>
    <t>copertura terrazzo impianti</t>
  </si>
  <si>
    <t>copertura terrazzo con pergola</t>
  </si>
  <si>
    <t>copertura terrazzo area consumazione 1</t>
  </si>
  <si>
    <t>copertura terrazzo vano scala trapezoidale</t>
  </si>
  <si>
    <t>pianerottoli scala nuova via astraldi</t>
  </si>
  <si>
    <t>piano ammezzato P0-P1 +9,20</t>
  </si>
  <si>
    <t>piano primo +12,56</t>
  </si>
  <si>
    <t>piano secondo + 17,49</t>
  </si>
  <si>
    <t>Massetti su impianti per posa pavimenti</t>
  </si>
  <si>
    <t>Massetto di finitura leggero e isolante adatto a ricevere la posa diretta di pavimenti incollati (anche sensibili all'umidità), costituito da premiscelato "Lecamix Fast" a base di argilla espansa Lecapiù, leganti specifici e additivi. Densità indurito secco circa 1200 kg/m3, resistenza media a compressione certificata 16 N/mm2, conducibilità termica certificata 0,291 W/mK, asciugatura in circa 7 gg. dal getto per spessore 5 cm (3% umidità residua, con igrometro al carburo). 
Marcato CE secondo UNI EN 13813 e certificato Anab-Icea per la Bioedilizia. 
Fornito in sacchi, impastato con acqua secondo le indicazioni del produttore, steso, battuto, spianato e lisciato, nello spessore di 17 cm circa.
E' compreso ogni onere per dare il lavoro finito a regola d'arte. 
Incluso oneri di sicurezza ai sensi del Dlgs n° 81/2008.</t>
  </si>
  <si>
    <t>piano interrato pavimento tunnel giardino</t>
  </si>
  <si>
    <t xml:space="preserve">piano terra corridoio </t>
  </si>
  <si>
    <t>piano terra locale sgombero + dep bici</t>
  </si>
  <si>
    <t xml:space="preserve">piano terra camera 014 </t>
  </si>
  <si>
    <t>piano terra corridoio vicino L.T</t>
  </si>
  <si>
    <t>piano terra L.T.</t>
  </si>
  <si>
    <t>piano primo corridoio ascensore-scale +12,56</t>
  </si>
  <si>
    <t>piano primo cucina</t>
  </si>
  <si>
    <t>piano ammezzato  P1-P2 camera 204 bagno</t>
  </si>
  <si>
    <t>piano ammezzato  P1-P2 camera 205 bagno</t>
  </si>
  <si>
    <t>piano ammezzato bagno staff cucina</t>
  </si>
  <si>
    <t>piano secondo cucina personale</t>
  </si>
  <si>
    <t>Massetto alleggerito</t>
  </si>
  <si>
    <t>Strato di isolamento termico e/o alleggerito "Lecacem Mini" a base di argilla espansa Lecapiù e leganti specifici. Densità circa 600 kg/m3, resistenza media a compressione certificata 5 N/mm2, conducibilità termica certificata 0,142 W/mK. Certificato Anab-Icea per la Bioedilizia. 
Fornito in sacchi, impastato con acqua secondo le indicazioni del produttore, steso, battuto, spianato e lisciato, nello spessore fino a 15cm. Inclusa la formazione dei giunti e fornitura e posa di adeguata banda perimetrale in polietilene espanso leggero a cellule chiuse. Compreso massetto idoneo ad essere levigato per successiva posa di piastrelle. E' compreso ogni onere per dare il lavoro finito a regola d'arte. Incluso oneri di sicurezza ai sensi del Dlgs n° 81/2008.</t>
  </si>
  <si>
    <t xml:space="preserve">Massetto di protezione/preparazione della guaina </t>
  </si>
  <si>
    <t>Massetto a base di calcestruzzo dosato a kg. 350/mc di cemento tipo 32,5 R, proveniente da impianti di betonaggio, per protezione delle guaine. Per spessore fino a 5cm. Compreso strato di separazione costituito da telo di nylon. E' compreso ogni onere per dare il lavoro finito a regola d'arte. Incluso oneri di sicurezza ai sensi del Dlgs n° 81/ 2008.</t>
  </si>
  <si>
    <t>piano interrato patio centrale</t>
  </si>
  <si>
    <t>Massetto armato</t>
  </si>
  <si>
    <t>Fornitura e posa in opera di massetto in calcestruzzo armato con doppia rete elettrosaldata, destinato alla formazione del piano di posa per pavimentazione in pietra. Il massetto dovrà essere realizzato con calcestruzzo di classe minima C25/30, a consistenza plastica, steso e costipato meccanicamente fino a raggiungere uno spessore finito di cm 15. Sono compresi:
- fornitura di calcestruzzo e armature metalliche,
- predisposizione, taglio e posa delle reti elettrosaldate, 
- eventuali giunti di dilatazione e di ripresa, 
-stesa, compattazione, livellamento e finitura superficiale;
- tutte le opere accessorie e provvisionali necessarie alla corretta esecuzione; 
- pulizia finale e smaltimento dei materiali di risulta
 E' compreso ogni onere per dare il lavoro finito a regola d'arte. Incluso oneri di sicurezza ai sensi del Dlgs n° 81/ 2008.</t>
  </si>
  <si>
    <t>parcheggio esterno</t>
  </si>
  <si>
    <t>Massetto autolivellante</t>
  </si>
  <si>
    <t>Massetto autolivellante premiscelato, a basso spessore, per livellamento del fondo per successiva posa di piastrelle. E' compreso ogni onere per dare il lavoro finito a regola d'arte. Incluso oneri di sicurezza ai sensi del Dlgs n° 81/ 2008.</t>
  </si>
  <si>
    <t>piano secondo area consumazione 2</t>
  </si>
  <si>
    <t>piano secondo area consumazione 3</t>
  </si>
  <si>
    <t>Riprofilatura di struttura, pedate e alzate, di nuove scale in ca (calcolato sviluppo in pianta)</t>
  </si>
  <si>
    <t>Riprofilatura e regolarizzazione delle alzate e pedate di scale in cemento armato, mediante l’impiego di malte cementizie ad elevate prestazioni, specifiche per il ripristino del calcestruzzo tipo linea MAPEI Planitop, o equivalente approvato dalla Direzione Lavori.
L’intervento comprende: la preparazione accurata del supporto, con pulizia meccanica, eliminazione delle parti incoerenti, eventuale sabbiatura o idrolavaggio, e bagnatura a rifiuto delle superfici; applicazione della malta di riprofilatura a cazzuola o spatola, previa stesura di boiacca a base di legante cementizio, per la ricostruzione dei profili geometrici di alzate e pedate, con rispetto delle quote e pendenze previste in progetto;
- rasatura finale per la regolarizzazione superficiale, pronta a ricevere il successivo rivestimento o trattamento di finitura. Sono comprese opere provvisionali e ogni onere per dare il lavoro finito a regola d'arte. Incluso oneri di sicurezza ai sensi del Dlgs n° 81/ 2008.</t>
  </si>
  <si>
    <t>piano interrato - piano terra</t>
  </si>
  <si>
    <t>piano terra - piano primo</t>
  </si>
  <si>
    <t>piano primo - piano secondo</t>
  </si>
  <si>
    <t>scale astraldi ingresso</t>
  </si>
  <si>
    <t>scala est</t>
  </si>
  <si>
    <t>scala ovest</t>
  </si>
  <si>
    <t>piano secondo - copertura</t>
  </si>
  <si>
    <t>nuova scala terrazzi</t>
  </si>
  <si>
    <t>88-89</t>
  </si>
  <si>
    <t>Nuovi tetti a falda</t>
  </si>
  <si>
    <t>Realizzazione di tetto a falda singola o doppia</t>
  </si>
  <si>
    <r>
      <t>Fornitura e posa di copertura realizzata con stuttura in legno lamellare (questa esclusa, vedi capitolo strutture) e la seguente stratigrafia:
- assito in tavole di legno sp. 20 mm,
- barriera al vapore - Wootop DB 5-150,
- pannello in fibra di legno - densità 160-180 kg/mc sp. 80 mm,
- listelli in legno 40x40 mm + pannelli di Celenit N sp. 40 mm,
- OSB 3 - sp. 30 mm,
- membrana traspirante - Wootop Trio Plus 2DK + nastro adesivo Eurasol
- travetti per ventilazione 30x30 mm
- travetti portategola 30x60 mm
- manto di copertura in t</t>
    </r>
    <r>
      <rPr>
        <sz val="11"/>
        <rFont val="Calibri Light"/>
        <family val="2"/>
      </rPr>
      <t xml:space="preserve">egole marsigliesi, di recupero - se idonee - e di nuova fornitura.
</t>
    </r>
    <r>
      <rPr>
        <sz val="11"/>
        <color theme="1"/>
        <rFont val="Calibri Light"/>
        <family val="2"/>
      </rPr>
      <t>Nella fornitura e posa sono inclusi profili di giunzione trasversale, connettori, accessori di fissaggio, pezzi speciali per esalazioni - compresa rete anti insetto-, colmo e testate in coppi, scossaline e quant'altro necessario a dare l'opera finita a regola d'arte.
Incluso oneri di sicurezza ai sensi del Dlgs n° 81/2008.</t>
    </r>
  </si>
  <si>
    <t>Fornitura e posa di comignoli ed esalazioni</t>
  </si>
  <si>
    <t xml:space="preserve">Fornitura e posa in opera di comignolo prefabbricato in cotto, per la ventilazione e l’evacuazione dei fumi, nonché per l’applicazione su cavedi, vani tecnici, cappe di ventilazione e aerazione. L'intervento comprende: 
- temporanea rimozione del manto di copertura in marsigliesi dall'area interessata dalla posa del comignolo e taglio completo del solaio di copertura per la formazione del varco di passaggio dei condotti;
- fornitura e posa di comignoli in cotto, di adeguata altezza, accuratamente allineate e sigillate con malta cementizia;
-  ripristino delle guaine impermeabilizzanti (compresa realizzazione di risvolti sul comignolo) con raccordi a perfetta tenuta;
- fornitura e posa delle lattonerie perimetrali;
- ripristino del manto di copertura eseguito con le tegole precedentemente rimosse.
Compresi inoltre: opere provvisionali, smaltimento macerie,  tracciamenti, materiali di consumo ed ogni altro onere necessario per consegnare l’opera finita, conforme alle normative vigenti. E' compreso ogni onere per dare il lavoro finito a regola d'arte. Inclusi oneri di sicurezza ai sensi del Dlgs n° 81/2008
</t>
  </si>
  <si>
    <t>90-95</t>
  </si>
  <si>
    <t>Lattonerie</t>
  </si>
  <si>
    <t>Fornitura e posa pluviali</t>
  </si>
  <si>
    <t>Fornitura e posa in opera di pluviali in rame, dello spessore minimo di 8/10 mm, completi di tutti gli accessori di fissaggio e raccordo, quali curve, manicotti, collari di ancoraggio, bocchettoni, derivazioni e terminali, necessari a garantire la perfetta continuità e funzionalità del sistema di smaltimento delle acque meteoriche.
La posa dovrà essere eseguita a regola d’arte, con fissaggi adeguati alla tipologia delle strutture di supporto, garantendo linearità, stabilità e tenuta idraulica. Sono compresi: ponteggi, opere provvisionali e mezzi di sollevamento, tagli, sagomature,raccordi con canali di gronda e pozzetti, sigillature, fissaggi e pulizia finale delle superfici. E' compreso ogni onere per dare il lavoro finito a regola d'arte. Inclusi oneri di sicurezza ai sensi del Dlgs n° 81/ 2008.</t>
  </si>
  <si>
    <t xml:space="preserve">patio centrale </t>
  </si>
  <si>
    <t>facciata nord</t>
  </si>
  <si>
    <t>copertura vano scala trapezoidale</t>
  </si>
  <si>
    <t>Fornitura e posa canali di gronda</t>
  </si>
  <si>
    <t>Fornitura e posa in opera di canali di gronda in rame, dello spessore minimo di 8/10 mm, completi di tutti gli accessori di fissaggio e raccordo, compresi staffe di sostegno, bocchettoni di scarico, testate, giunzioni, saldature, sigillature e ogni altro elemento necessario per garantire la perfetta tenuta e continuità del sistema di raccolta e smaltimento delle acque meteoriche.
La posa dovrà essere eseguita a regola d’arte, con pendenze idonee al corretto deflusso delle acque, secondo le migliori pratiche di cantiere.
Sono compresi: ponteggi, opere provvisionali e mezzi di sollevamento, tagli, sagomature, piegature e raccordi con converse, pluviali e manti di copertura, sigillature, fissaggi e pulizia finale delle superfici.
E' compreso ogni onere per dare il lavoro finito a regola d'arte. Incluso oneri di sicurezza ai sensi del Dlgs n° 81/ 2008.</t>
  </si>
  <si>
    <t>piano primo scala cx di emergenza</t>
  </si>
  <si>
    <t>Messicani</t>
  </si>
  <si>
    <t>Fornitura e posa bocchettone di scarico "messicano" in membrana NP06 bituminosa polimerica altezza. 250 mm. diametro variabile da 80 a 150 mm. E' compreso ogni onere per dare il lavoro finito a regola d'arte. Inclusi oneri di sicurezza ai sensi del Dlgs n° 81/2008.</t>
  </si>
  <si>
    <t>Caditoie</t>
  </si>
  <si>
    <t>Fornitura e posa di caditoie, compresa fornitura di pozzetto e collegamento alla condotta esistente o in progetto. È compresa la posa, l'allineamento e la messa in quota della griglia con verifica delle pendenze. Sono da ritenensi incluse tutte le opere e i relativi oneri per dare il lavoro finito a regola d'arte. Inclusi oneri di sicurezza ai sensi del Dlgs n° 81/2008.</t>
  </si>
  <si>
    <t>Fornitura e posa di copertine (opzione 1)</t>
  </si>
  <si>
    <r>
      <t xml:space="preserve">Fornitura e posa in opera di copertine in lamiera preverniciata, </t>
    </r>
    <r>
      <rPr>
        <sz val="11"/>
        <rFont val="Calibri Light"/>
        <family val="2"/>
      </rPr>
      <t xml:space="preserve">dello spessore minimo di 8/10 mm. Le scossaline dovranno essere realizzate con sviluppi e piegature idonei a garantire la perfetta continuità e impermeabilità delle giunzioni, sulla base dei disegni esecutivi, assicurando la corretta evacuazione delle acque meteoriche e la protezione dei sottostanti elementi costruttivi. La posa dovrà essere eseguita a regola d’arte, mediante fissaggi meccanici non visibili o idoneamente sigillati, utilizzando viti, rivetti o graffe compatibili con il materiale e resistenti alla corrosione.
Sono compresi:
- rilievo in opera delle misure e predisposizione degli sviluppi;
- fornitura di tutti gli elementi di fissaggio, accessori e sigillanti;
- tagli, sagomature, giunzioni e raccordi con manti di copertura, facciate, serramenti e altri manufatti;
- realizzazione di protezioni provvisorie, necessarie a salvaguardare i manufatti durante le fasi di cantiere, compresa la successiva rimozione delle stesse e la pulizia finale delle superfici.
</t>
    </r>
    <r>
      <rPr>
        <sz val="11"/>
        <color theme="1"/>
        <rFont val="Calibri Light"/>
        <family val="2"/>
      </rPr>
      <t>E' compreso ogni onere per dare il lavoro finito a regola d'arte. Inclusi oneri di sicurezza ai sensi del Dlgs n° 81/2008.</t>
    </r>
  </si>
  <si>
    <t>opzione 1 - lamiera (opzione 2 pietra)</t>
  </si>
  <si>
    <t>fioriere</t>
  </si>
  <si>
    <t>piano primo scala di emergenza</t>
  </si>
  <si>
    <t>piano ammezzato P1-P2 camera 205 terrazzo</t>
  </si>
  <si>
    <t>copertura muro confine terrazzo impianti</t>
  </si>
  <si>
    <t>copertura terrazza area consumazione 1</t>
  </si>
  <si>
    <t>non opzionale, in lamiera:</t>
  </si>
  <si>
    <t>scossaline in due pezzi a "L" in corrispondenza dei parapetti orizz metallici</t>
  </si>
  <si>
    <t>vano scala nord</t>
  </si>
  <si>
    <t>Copertura vano ascensore</t>
  </si>
  <si>
    <t>Fornitura e posa in opera di copertura del vano ascensore, delle dimensioni  3*2,5 m, realizzata in lamiera di alluminio spessore 15/10 mm, preverniciata in tinta a scelta della Direzione Lavori, completa di: sormonti e giunzioni opportunamente sigillati; piega perimetrale triangolare sagomata a formare gocciolatoio per il corretto deflusso delle acque meteoriche; fissaggi meccanici o chimici secondo indicazioni di progetto; preparazione del fondo mediante pulizia e regolarizzazione del supporto; applicazione di rivestimento impermeabilizzante tipo Mapelastic (o equivalente) a perfetta tenuta;
Incluse opere provvisionali, trasporti, movimentazione, smaltimento dei materiali di risulta, protezioni delle parti non interessate dall'intervento.
Il tutto completo in ogni sua parte, eseguito a regola d’arte, secondo le indicazioni della Direzione Lavori e compreso ogni onere e magistero per dare l’opera finita a perfetta regola d’arte. Inclusi oneri di sicurezza ai sensi del  Dlgs n° 81/2008.</t>
  </si>
  <si>
    <t>testa ascensore</t>
  </si>
  <si>
    <t>96-108</t>
  </si>
  <si>
    <t>Impermeabilizzazioni e isolanti</t>
  </si>
  <si>
    <t xml:space="preserve">Guaina bituminosa </t>
  </si>
  <si>
    <t>Fornitura e posa di manto impermeabile costituito da doppio strato di membrana bitume-polimero elastomerica tipo LIGHTERFLEX HPCP HELASTO, flessibilità a freddo -25 °C. Compreso pulizia e preparazione del fondo, trattamento del piano di posa con idoneo primer bituminoso, con sovrapposizione dei sormonti di 8 ÷ 10 cm in senso longitudinale e di almeno 15 cm alle testate dei teli, compresi risvolti (verso l'alto di almeno 10cm oltre il piano finito, verso il basso di almento 20 cm al di sotto dell'intradosso del solaio), compresa preparazione delle superfici e la formazione di scassi alla base delle pareti esterne per accogliere il risvolto della guaina. 
E' compreso ogni onere per dare il lavoro finito a regola d'arte.
Incluso oneri di sicurezza ai sensi del Dlgs n° 81/2008.</t>
  </si>
  <si>
    <t>Guaina antiradice</t>
  </si>
  <si>
    <t>Fornitura e posa di manto impermeabile costituito da doppio strato di membrana bitume‐polimero elastomerica, flessibilità a freddo ‐25 °C, applicata su isolante già posato sulla superficie orizzontale del solaio in c.a., compreso trattamento del piano di posa con idoneo primer bituminoso, con sovrapposizione dei sormonti di 8 ÷ 10 cm in senso longitudinale e di almeno 15 cm alle testate dei teli. Posa continua su superfici orizzontali e verticali delle fioriere, compresi i risvolti di almeno 10 cm oltre il piano finito. Armato in filo continuo di poliestere non tessuto di spessore non inferiore ai mm 4, la seconda guaina antiradice. Compresa preparazione delle superfici e la formazione di scassi alla base delle pareti esterne per accogliere il risvolto della guaina. E' compreso ogni onere per dare il lavoro finito a regola d'arte. Inclusi oneri di sicurezza ai sensi del Dlgs n° 81/ 2008.</t>
  </si>
  <si>
    <t xml:space="preserve"> ingresso via Astraldi, fioriere</t>
  </si>
  <si>
    <t>Guaina ardesiata</t>
  </si>
  <si>
    <t>Fornitura e posa di manto impermeabile costituito da doppio strato di membrana bitume-polimero elastoplastomerica di cui il secondo ha strato superficiale protetto da scaglie di ardesia, tipo LIGHTERFLEX HPCP 20. Compreso pulizia e preparazione del fondo, trattamento del piano di posa con idoneo primer bituminoso, con sovrapposizione dei sormonti di 8 ÷ 10 cm in senso longitudinale e di almeno 15 cm alle testate dei teli, compresi risvolti (verso l'alto di almeno 10cm oltre il piano finito, verso il basso di almento 20 cm al di sotto dell'intradosso del solaio), compresa preparazione delle superfici e la formazione di scassi alla base delle pareti esterne per accogliere il risvolto della guaina. 
E' compreso ogni onere per dare il lavoro finito a regola d'arte.
Incluso oneri di sicurezza ai sensi del Dlgs n° 81/2008.</t>
  </si>
  <si>
    <t xml:space="preserve"> intercapedine chiesa - terrazzo piazza cassini</t>
  </si>
  <si>
    <t>Impermeabilizzazione con sistema Kerakoll Aquastop</t>
  </si>
  <si>
    <t>Fornitura e posa in opera di sistema impermeabilizzante Kerakoll  Aquastop Green in rotolo, posato a freddo con giunti sigillati, completo di accessori, nastri per giunti, sigillanti e rete d’armatura ove richiesta. Applicazione secondo scheda tecnica Kerakoll, con rispetto di spessori minimi, tempi di asciugatura, sovrapposizioni e corretta integrazione di nastri Aquastop 120 su angoli, perimetri e giunti. 
E' compresa la preparazione del supporto che deve essere pulito, stabile, asciutto o con umidità compatibile, privo di parti incoerenti. Realizzazione di sgusce, raccordi e riprese con prodotti idonei alla posa del sistema, compresi profili in alluminio porta piastrella e gocciolatoio.
Compresi tutti i materiali,accessori, protezioni e oneri per completa finitura a regola d’arte.  E' compreso ogni onere per dare il lavoro finito a regola d'arte. Inclusi oneri di sicurezza ai sensi del Dlgs n° 81/ 2008.</t>
  </si>
  <si>
    <t>piano interrato +4,21</t>
  </si>
  <si>
    <t>piano terra +7,52</t>
  </si>
  <si>
    <t>piano ammezzato P0-P1 +10,88</t>
  </si>
  <si>
    <t>piano ammezzato P1-P2 +14,26</t>
  </si>
  <si>
    <t>piano secondo +15,95</t>
  </si>
  <si>
    <t>Guaina liquida fibrata</t>
  </si>
  <si>
    <t>Fornitura e posa in opera di guina fibrata liquida elastica, pronta all’uso (tipo Elastick F della DIVISIONE RESINE S.R.L.) per impermeabilizzare superfici a vista. Il supporto dovrà presentarsi esente da oli o grassi, muffe, vecchie tinte e tutto quello che possa pregiudicare l’adesione del prodotto. Il prodotto dovrà essere applicato mediante rullo o pennello in due o tre mani per un consumo complessivo di almeno 1,80 kg/m². Il prodotto deve rispondere ai requisiti richiesti dalla EN 1504-2 rivestimento (C) secondo i principi PI, MC e IR per la protezione del calcestruzzo, in conformità alle prescrizioni del fornitore. Compresi tutti i materiali,accessori, protezioni e oneri per completa finitura a regola d’arte.  E' compreso ogni onere per dare il lavoro finito a regola d'arte. Inclusi oneri di sicurezza ai sensi del Dlgs n° 81/ 2008.</t>
  </si>
  <si>
    <t>Barriera al vapore</t>
  </si>
  <si>
    <r>
      <t xml:space="preserve">Fornitura e posa in opera, sfrido compreso, dello schermo barriera al vapore tipo DS 46 PE retinato, composto da uno strato in polietilene da 0,22 mm rinforzato con rete sintetica. DS 46 PE retinato viene fissato con graffe nella zona di sovrapposizione, che verrà coperta tramite il sormonto dello strato successivo; nel caso di posa con incollaggio, il fissaggio avverrà tramite l'ausilio di collanti come USB SIL o USB SIL BUTYL. I sormonti devono essere sigillati con il nastri adesivo USB TAPE 1 PE per garantire la tenuta all'acqua e all'aria. Tutte le interruzioni di DS 46 PE vanno sigillate con i prodotti della linea USB (vedi manuale tecnico Riwega), secondo le specifiche indicazioni fornite da Riwega. Prima della posa della membrana DS 46 PE assicurarsi che le superfici siano asciutte, prive di polveri e grassi. I fissaggi per la posa di eventuali profili metallici o in legno, destinati al supporto delle pannellature di finitura interna, dovranno essere sigillati tramite l'utilizzo della guarnizione punto chiodo a nastro continuo USB TIP KONT posata </t>
    </r>
    <r>
      <rPr>
        <sz val="11"/>
        <color theme="1"/>
        <rFont val="Calibri Light"/>
        <family val="2"/>
      </rPr>
      <t>sullo schermo freno al vapore DS 46 PE in</t>
    </r>
    <r>
      <rPr>
        <sz val="11"/>
        <rFont val="Calibri Light"/>
        <family val="2"/>
      </rPr>
      <t xml:space="preserve"> corrispondenza dei profili metallici o in legno. La scelta dei prodotti e la relativa posa in opera dovrà rispettare i dettami delle norme in vigore. Compresi risvolti di hmin. 10cm. E' compreso ogni onere per dare il lavoro finito a regola d'arte. Incluso oneri di sicurezza ai sensi del Dlgs n° 81/2008.</t>
    </r>
  </si>
  <si>
    <t>Strato di accumulo</t>
  </si>
  <si>
    <t>Fornitura e posa di strato di accumulo, drenaggio tipo WSP 75 Bauer, o similari. E' compreso ogni onere per dare il lavoro finito a regola d'arte. Inclusi oneri di sicurezza ai sensi del Dlgs n° 81/ 2008.</t>
  </si>
  <si>
    <t xml:space="preserve">Fornitura e posa di TNT </t>
  </si>
  <si>
    <t>Fornitura e posa in opera di tessuto non tessuto (TNT) all’interno delle fioriere.
Sono richieste: la pulizia preliminare delle superfici interne delle fioriere, il taglio e adattamento del TNT alle dimensioni interne delle fioriere, con posa continua e risvoltata sui bordi. Sono inclusi il fissaggio del tessuto mediante idonei sistemi per garantirne la stabilità durante il riempimento e l'adeguata sovrapposizione dei teli (minimo 10–15 cm) nei punti di giunzione per assicurare continuità funzionale.
Si considerano compresi: materiali, sfridi, tagli, accessori di fissaggio, manodopera, mezzi d’opera, movimentazione, pulizia finale e ogni altro onere necessario per consegnare la lavorazione a perfetta regola d’arte.  Inclusi oneri di sicurezza ai sensi del Dlgs n° 81/ 2008.</t>
  </si>
  <si>
    <t>Isolante terrazze copertura</t>
  </si>
  <si>
    <t>Pannello di polistirene estruso, con superfici lisce e bordi laterali a battente, spessore 8cm, conducibilità termica 0,033 W/mqK, resistenza a compressione 200 Kpa, protetto per successiva posa a fiamma di impermeabilizzazione, questa esclusa. Si considerano compresi: materiali, sfridi, tagli, accessori di fissaggio, manodopera, mezzi d’opera, movimentazione, pulizia finale e ogni altro onere necessario per consegnare la lavorazione a perfetta regola d’arte.  Inclusi oneri di sicurezza ai sensi del Dlgs n° 81/ 2008.</t>
  </si>
  <si>
    <t>Isolante non sfiammabile</t>
  </si>
  <si>
    <t>Pannello di polistirene estruso, con superfici lisce e bordi laterali a battente, spessore 8cm, conducibilità termica 0,033 W/mqK, resistenza a compressione 200 Kpa. Si considerano compresi: materiali, sfridi, tagli, accessori di fissaggio, manodopera, mezzi d’opera, movimentazione, pulizia finale e ogni altro onere necessario per consegnare la lavorazione a perfetta regola d’arte.  Inclusi oneri di sicurezza ai sensi del Dlgs n° 81/ 2008.</t>
  </si>
  <si>
    <t>Isolante terrazza impianti</t>
  </si>
  <si>
    <t>Pannello di polistirene estruso, con superfici lisce e bordi laterali a battente, spessore 8cm, conducibilità termica 0,033 W/mqK, resistenza a compressione 600 Kpa. Si considerano compresi: materiali, sfridi, tagli, accessori di fissaggio, manodopera, mezzi d’opera, movimentazione, pulizia finale e ogni altro onere necessario per consegnare la lavorazione a perfetta regola d’arte.  Inclusi oneri di sicurezza ai sensi del Dlgs n° 81/ 2008.</t>
  </si>
  <si>
    <t xml:space="preserve">Mapelastic </t>
  </si>
  <si>
    <r>
      <t>Fornitura e posa in opera di malta cementizia bicomponente elastica flessibile fino a -20 °C a base di leganti cementizi, aggregati selezionati a grana fine, fibre sintetiche, additivi speciali e polimeri sintetici in disperazione acquosa (tipo Mapelastic Mapei) per l’impermeabilizzazione sotto pavimentazione galleggiante.
L’applicazione della malta dovrà essere effettuata previa adeguata preparazione del supporto, che dovrà presentarsi pulito, solido e sgrassato.
In caso di supporti cementizi dovranno essere asportate tutte le parti inconsistenti e in fase di distacco, fino ad ottenere un sottofondo solido, avendo cura di eliminare i residui polverosi che ne impediscono una corretta adesione del prodotto. 
Il prodotto dovrà essere applicato, su sottofondo pulito e asciutto, a spatola liscia in uno spessore finale non inferiore a 3 mm e successivamente finito con la stessa spatola. Si dovrà prevedere l’applicazione del prodotto in due mani interponendo tra il primo ed il secondo strato, come armatura di rinforzo, una rete in fibra di vetro alcali-resistente a maglia 4,5 mm x 4 mm e con grammatura di 150 g/m2 (tipo Mapenet 150).
Teli adiacenti di rete in fibra di vetro dovranno essere sormontati lungi i bordi per una larghe</t>
    </r>
    <r>
      <rPr>
        <sz val="11"/>
        <rFont val="Calibri Light"/>
        <family val="2"/>
      </rPr>
      <t xml:space="preserve">zza di almeno 5 cm. </t>
    </r>
    <r>
      <rPr>
        <sz val="11"/>
        <color theme="1"/>
        <rFont val="Calibri Light"/>
        <family val="2"/>
      </rPr>
      <t xml:space="preserve">E' compreso ogni onere per dare il lavoro finito a regola d'arte.
Incluso oneri di sicurezza ai sensi del Dlgs n° 81/2008.
</t>
    </r>
  </si>
  <si>
    <t>docce</t>
  </si>
  <si>
    <t>piano terra camera 003-004</t>
  </si>
  <si>
    <t>piano terra camera 005</t>
  </si>
  <si>
    <t>piano terra camera 006</t>
  </si>
  <si>
    <t>piano terra camera 007</t>
  </si>
  <si>
    <t>piano terra camera 013</t>
  </si>
  <si>
    <t>piano terra camera 015</t>
  </si>
  <si>
    <t>piano primo camera 102</t>
  </si>
  <si>
    <t>piano primo camera 103</t>
  </si>
  <si>
    <t>piano primo camera 105</t>
  </si>
  <si>
    <t>piano primo camera 106</t>
  </si>
  <si>
    <t>piano primo camera 107</t>
  </si>
  <si>
    <t>piano primo camera 108 forma trapezoidale</t>
  </si>
  <si>
    <t>piano primo camera 109</t>
  </si>
  <si>
    <t>piano primo camera 110</t>
  </si>
  <si>
    <t>piano primo camera 111</t>
  </si>
  <si>
    <t>piano primo camera 112</t>
  </si>
  <si>
    <t>piano primo camera 114</t>
  </si>
  <si>
    <t>piano secondo camera 201</t>
  </si>
  <si>
    <t>piano secondo camera 202</t>
  </si>
  <si>
    <t>piano secondo camera 203</t>
  </si>
  <si>
    <t>piano secondo camera 204</t>
  </si>
  <si>
    <t>piano secondo camera 205</t>
  </si>
  <si>
    <t>piano secondo spogliatoio staff comune forma trapezoidale</t>
  </si>
  <si>
    <t>soglie</t>
  </si>
  <si>
    <t>Impermabilizzazione muro contro terra con cemento osmotico, drenaggio e protezione</t>
  </si>
  <si>
    <t>Esecuzione di impermeabilizzazione delle superfici verticali in calcestruzzo a contatto con il terreno mediante applicazione di malta cementizia osmotica a cristallizzazione integrale, resistente a controspinta, da applicarsi su supporto preventivamente preparato mediante pulizia meccanica, spicconatura delle parti incoerenti ed eventuale regolarizzazione delle discontinuità con specifica malta da ripristino strutturale.
Successiva posa di strato di protezione dell’impermeabilizzazione mediante pannello bugnato drenante tipo Enkadrain (o equivalente per caratteristiche prestazionali), completo di tessuto filtrante.
Fornitura e posa di tubo drenante in PVC corrugato Ø 200 mm (o dimensioni equivalenti), dotato di mantello filtrante, compreso raccordi e collegamento alla rete di smaltimento acque.
Riempimento a tergo del muro per un’altezza di 2,00 m con materiale lapideo di natura drenante granulometria 30–60 mm, posto in opera per strati compattati.
(Per i riempimenti eccedenti i 2,00 m si rimanda al computo delle strutture).
Lavorazione eseguita a perfetta regola d’arte, completa di ogni onere, sfrido, mezzi, attrezzature e quant’altro necessario per dare il lavoro finito e funzionante.</t>
  </si>
  <si>
    <t>muro intercapedine</t>
  </si>
  <si>
    <t>109-116</t>
  </si>
  <si>
    <t>Controsoffitti</t>
  </si>
  <si>
    <t>Controsoffitti in cartongesso</t>
  </si>
  <si>
    <r>
      <t xml:space="preserve">Provvista e posa in opera di controsoffitto in lastre di cartongesso di spessore 12,5 mm, compresa la struttura metallica di sospensione in lamiera zincata da 8/10, e fissaggi realizzati con viti autoforanti fosfatate o zincate.
E' compresa la fornitura e posa di isolamento mediante lana di vetro in pannelli, reazione al fuoco A1, densità 11,5 kg/m3, spessore fino a 10cm (tipo Isover PAR 4+). I pannelli di lana di vetro dovranno essere fissati al solaio.
La fornitura in opera sarà comprensiva dei paraspigoli, della stuccatura dei giunti, degli angoli e delle teste delle viti in modo da ottenere una superficie pronta per la rasatura, questa esclusa. Le modalità per la messa in opera saranno conformi alla normativa vigente e alle prescrizioni del produttore.  Livello di qualità Q3 da Norma UNI 11424. Incluso maggior onere per realizzazione di architravi, nicchie e strutture di rinforzo a servizio degli impianti previsti.
</t>
    </r>
    <r>
      <rPr>
        <u/>
        <sz val="11"/>
        <rFont val="Calibri Light"/>
        <family val="2"/>
      </rPr>
      <t xml:space="preserve">E' compresa la realizzazione di scuretti (dimensioni:  Larg. 8 mm x  Prof. 12,5 mm) in corrispondenza di tutti i punti di contatto tra cartongesso e pareti esistenti.  </t>
    </r>
    <r>
      <rPr>
        <sz val="11"/>
        <rFont val="Calibri Light"/>
        <family val="2"/>
      </rPr>
      <t xml:space="preserve">
E' compreso ogni onere per dare il lavoro finito a regola d'arte.
Incluso oneri di sicurezza ai sensi del Dlgs n° 81/2008. </t>
    </r>
  </si>
  <si>
    <t>piano terra ingresso ufficio direttore</t>
  </si>
  <si>
    <t>piano terra deposito bagagli</t>
  </si>
  <si>
    <t>piano terra ripostiglio</t>
  </si>
  <si>
    <t>piano primo disimpegno camere 115 e 116</t>
  </si>
  <si>
    <t>piano primo camera 115 ribassamento lato cavedio</t>
  </si>
  <si>
    <t>Controsoffitti in cartongesso per locali umidi</t>
  </si>
  <si>
    <r>
      <t xml:space="preserve">Provvista e posa in opera di controsoffitto in lastre di cartongesso, adatto per ambienti umidi, di spessore 12,5 mm, compresa la struttura metallica di sospensione in lamiera zincata da 8/10, e fissaggi realizzati con viti autoforanti fosfatate o zincate. 
E' compresa la fornitura e posa di isolamento mediante lana di vetro in pannelli, reazione al fuoco A1, densità 11,5 kg/m3, spessore fino a 10cm (tipo Isover PAR 4+). I pannelli di lana di vetro dovranno essere fissati al solaio.
La fornitura in opera sarà comprensiva dei paraspigoli, della stuccatura dei giunti, degli angoli e delle teste delle viti in modo da ottenere una superficie pronta per la rasatura, questa esclusa. Le modalità per la messa in opera saranno conformi alla normativa vigente e alle prescrizioni del produttore.  Livello di qualità Q3 da Norma UNI 11424. Incluso maggior onere per realizzazione di architravi, nicchie e strutture di rinforzo a servizio degli impianti previsti.
</t>
    </r>
    <r>
      <rPr>
        <u/>
        <sz val="11"/>
        <rFont val="Calibri Light"/>
        <family val="2"/>
      </rPr>
      <t xml:space="preserve">E' compresa la realizzazione di scuretti (dimensioni:  Larg. 8 mm x  Prof. 12,5 mm) in corrispondenza di tutti i punti di contatto tra cartongesso e pareti esistenti.  </t>
    </r>
    <r>
      <rPr>
        <sz val="11"/>
        <rFont val="Calibri Light"/>
        <family val="2"/>
      </rPr>
      <t xml:space="preserve">
E' compreso ogni onere per dare il lavoro finito a regola d'arte.
Incluso oneri di sicurezza ai sensi del Dlgs n° 81/2008. </t>
    </r>
  </si>
  <si>
    <t>piano primo spogliatoio bagno staff</t>
  </si>
  <si>
    <t>piano primo bagno 115</t>
  </si>
  <si>
    <t>piano primo bagno 116</t>
  </si>
  <si>
    <t>piano ammezzato P1-P2 spogliatoio bagno staff cucina</t>
  </si>
  <si>
    <t>piano ammezzato P1-P2 bagno 201</t>
  </si>
  <si>
    <t>piano ammezzato P1-P2 bagno 202</t>
  </si>
  <si>
    <t>piano ammezzato P1-P2 bagno 203</t>
  </si>
  <si>
    <t>piano ammezzato P1-P2 bagno 204</t>
  </si>
  <si>
    <t>piano secondo wc disabili</t>
  </si>
  <si>
    <t>Realizzazione di imbotti in cartongesso per lucernari</t>
  </si>
  <si>
    <r>
      <t xml:space="preserve">Provvista e posa in opera di cornici ribassate, per imbotti di lucernari e smoke out, realizzate in lastre di cartongesso, adatto per ambienti umidi, di spessore 12,5 mm, compresa la struttura metallica di sospensione in lamiera zincata da 8/10, e fissaggi realizzati con viti autoforanti fosfatate o zincate. 
E' compresa la fornitura e posa di isolamento mediante rotoli di lana di vetro in pannelli, reazione al fuoco A1, densità 11,5 kg/m3, spessore fino a 10cm (tipo Isover PAR 4+). La fornitura in opera sarà comprensiva dei paraspigoli, della stuccatura dei giunti, degli angoli e delle teste delle viti in modo da ottenere una superficie pronta per la rasatura, questa esclusa. Le modalità per la messa in opera saranno conformi alla normativa vigente e alle prescrizioni del produttore.  Livello di qualità Q3 da Norma UNI 11424. Incluso maggior onere per realizzazione di architravi, nicchie e strutture di rinforzo a servizio degli impianti previsti.
</t>
    </r>
    <r>
      <rPr>
        <u/>
        <sz val="11"/>
        <color theme="1"/>
        <rFont val="Calibri Light"/>
        <family val="2"/>
      </rPr>
      <t xml:space="preserve">E' compresa la realizzazione di scuretti in corrispondenza di tutti i punti di contatto tra cartongesso e Celenit. </t>
    </r>
    <r>
      <rPr>
        <sz val="11"/>
        <color theme="1"/>
        <rFont val="Calibri Light"/>
        <family val="2"/>
      </rPr>
      <t xml:space="preserve">
E' compreso ogni onere per dare il lavoro finito a regola d'arte.
Incluso oneri di sicurezza ai sensi del Dlgs n° 81/2008. </t>
    </r>
  </si>
  <si>
    <t>sala consumazione comune P1</t>
  </si>
  <si>
    <t>sala consumazione 1</t>
  </si>
  <si>
    <t>smoke out</t>
  </si>
  <si>
    <t>Controsoffitto acustico</t>
  </si>
  <si>
    <t>Provvista e posa in opera di controsoffitto in pannelli isolanti termoacustici in lana di legno mineralizzata e legata con cemento portland bianco, verniciato in tinta a scelta della D.L., con bordi smussati, conforme alla norma UNI EN 13168 e UNI EN 13964, restistenza al fuoco Euroclasse B-s1, d0. 
Compresa la struttura metalllica di sospensione costituita da:
 - profilo metallico a “C” 27x50x27 mm, interasse struttura secondaria: 400 mm
 - Interasse struttura primaria: 800 mm
 - Interasse dei fissaggi: 600 mm
Incluso maggior onere per realizzazione di tagli in corrispondenza dei lucernai e delle pareti e tinteggiatura della testa tagliata. 
E' compreso ogni onere per dare il lavoro finito a regola d'arte.
Incluso oneri di sicurezza ai sensi del Dlgs n° 81/2008.</t>
  </si>
  <si>
    <t>piano secondo area consumazione 1</t>
  </si>
  <si>
    <t>Controsoffitto REI 60 - interni</t>
  </si>
  <si>
    <t>Fornitura e la posa in opera di un controsoffitto continuo a membrana Gyproc CS.AN. 27/48 2x15 F  su solaio con struttura in legno, inclinato, realizzato al fine di garantire la REI 60 della copertura, realizzato con:
- Numero 2 lastre di gesso rivestito Gyproc Fireline 15 (tipo D F secondo UNI EN 520) da 15 mm di spessore, del peso di 13 kg/mq, in Euroclasse A2-s1,d0 di reazione al fuoco.  Le lastre Gyproc dovranno essere fissate con viti punta chiodo autofilettanti su doppia orditura metallica Gyproc Gyprofile della serie 27/48, con rivestimento organico privo di cromo, ecologico, anticorrosivo, dielettrico, antifingerprint.
La struttura del controsoffitto dovrà essere in lamiera d’acciaio zincato Z100 da 0,6 mm di spessore, costituita da profili a C aventi larghezza 48 mm, opportunamente inseriti in guide ad U orizzontali, installate sulle pareti lungo il perimetro del controsoffitto.
L’orditura primaria dovrà risultare pendinata ogni 1000 mm, posta perpendicolarmente ai travetti del solaio e ad interasse massimo di 1000 mm. 
L’orditura secondaria, sarà posta perpendicolarmente alla primaria, ad interasse massimo di 400 mm e connessa ad essa mediante cavalieri.
Compresa la sagomatura per il rivestimento della struttura primaria del tetto.
Su tutto il perimetro della struttura metallica sarà applicato il nastro in polietilene espanso a cellule chiuse.
I giunti fra le lastre, orizzontali e verticali, saranno trattati con stucchi a base gesso, nastri d’armatura in carta microforata, paraspigoli, opere provvisionali, smaltimento dei materiali di risulta e quanto necessario per dare il lavoro finito a regola d’arte. 
Incluso oneri di sicurezza ai sensi del Dlgs n° 81/2008.</t>
  </si>
  <si>
    <t>sottotetto via palazzo falda lato patio centrale</t>
  </si>
  <si>
    <t>sottotetto locali tecnici</t>
  </si>
  <si>
    <t>scala centrale trapezoidale</t>
  </si>
  <si>
    <t>scala piazza cassini</t>
  </si>
  <si>
    <t>camera 202</t>
  </si>
  <si>
    <t>camera 204</t>
  </si>
  <si>
    <t>Controsoffitti in cartongesso aquapanel</t>
  </si>
  <si>
    <t>Provvista e posa in opera di controsoffitto in lastre di aquapanel spessore 13 mm adatto alla posa in ambienti esterni,  compresa la struttura metalllica di sospensione in lamiera zincata da 8/10, fissati con viti autoforanti fosfatate o zincate opportunamente stuccate, compresa sigillatura dei giunti con garza e paraspigoli e profili rompigoccia. Sono da comprendere inoltre la stuccatura degli angoli e delle teste delle viti in modo da ottenere una superficie pronta per la rasatura, questa esclusa.  Livello di qualità Q3 da Norma UNI 11424.   Incluso maggior onere per realizzazione di architravi, nicchie, gole e velette e strutture di rinforzo a servizio degli impianti previsti. 
E' compreso ogni onere per dare il lavoro finito a regola d'arte.
Incluso oneri di sicurezza ai sensi del Dlgs n° 81/2008.</t>
  </si>
  <si>
    <t>plafone terrazzo antistante ufficio</t>
  </si>
  <si>
    <t>plafone terrazzo piano primo</t>
  </si>
  <si>
    <t>copertura terrazzo camera 116</t>
  </si>
  <si>
    <t xml:space="preserve">Fornitura e posa di botole di ispezione </t>
  </si>
  <si>
    <t>Fornitura e installazione di botole di ispezione tipo REVO di Knauf da incassare in controsoffitti con protezione antincendio F30 (EI 30), per tutti gli spessori di rivestimento da 12,5 a 25 mm. Composte da telaio in alluminio anodizzato con coperchio apribile e completamente smontabile, lastre Diamant Knauf avvitate, guarnizione, protezione anticaduta automatica e finitura con GKF di dimensioni a partire da 50x50 cm. 
Fornitura e posta in opera completa degli accessori e dei fissaggi (compresi i controtelai), si intende inoltre compreso il materiale di consumo necessario alla installazione, la mano d’opera.
E' compreso ogni onere per dare il lavoro finito a regola d'arte. Incluso oneri di sicurezza ai sensi del Dlgs n° 81/2008.</t>
  </si>
  <si>
    <t>piano ammezzato P1-P2</t>
  </si>
  <si>
    <t>botole zone comuni</t>
  </si>
  <si>
    <t xml:space="preserve">cad. </t>
  </si>
  <si>
    <t>Botole ispezione su controparete di aquapanel</t>
  </si>
  <si>
    <t>Fornitura e posa di botole di ispezione dimensioni max 30*30cm installate su pareti esterne in lastre Aquapanel o sistemi equivalenti a secco per esterni (queste escluse), complete di telaio perimetrale in alluminio o acciaio zincato, sportello apribile a filo parete con sistema a pressione o magnetico, predisposte per ricevere la stessa finitura superficiale della parete (rasatura, rete e intonachino/finishing previsto dal sistema Aquapanel).
La voce comprende, a corpo finito e nulla escluso:
 - tracciatura e apertura del vano su parete Aquapanel;
 - inserimento e fissaggio del telaio metallico su sottostruttura (profili UW/CW o CD/UD esistenti), compreso eventuale rinforzo della sottostruttura con profili metallici aggiuntivi;
 - posa dello sportello d’ispezione, regolazione squadro e planarità;
 - applicazione rete in fibra di vetro, rasature cementizie e finitura esterna uniformata alla parete;
 - sigillature, stuccature e ripristino completo delle superfici;
 - manovre di prova apertura/chiusura, pulizia e consegna funzionante;
 - oneri per opere provvisionali, protezioni, smaltimento sfridi e sicurezza del cantiere.
L’opera dovrà essere eseguita a regola d’arte, conforme alle specifiche del sistema Aquapanel e alle indicazioni della Direzione Lavori, compresa ogni prestazione necessaria per consegnare il lavoro finito a regola d'arte. Incluso oneri di sicurezza ai sensi del Dlgs n° 81/2008.</t>
  </si>
  <si>
    <t>intercapedine lato giardino</t>
  </si>
  <si>
    <t>117-128</t>
  </si>
  <si>
    <t>Intonaci e rasature</t>
  </si>
  <si>
    <t>Rasatura a base di calce delle superfici verticali (vuoto per pieno)</t>
  </si>
  <si>
    <r>
      <t xml:space="preserve">Rasature a base calce su superfici di pareti in cartongesso, già stuccate e dotate di paraspigoli, previa posa di aggrappante.  Sono comprese le spalline delle finestre e </t>
    </r>
    <r>
      <rPr>
        <u/>
        <sz val="11"/>
        <rFont val="Calibri Light"/>
        <family val="2"/>
      </rPr>
      <t>la perfetta riquadratura degli scuretti presenti in corrispondenza delle linee di contatto tra pareti in cartongesso e murature/volte esistenti</t>
    </r>
    <r>
      <rPr>
        <sz val="11"/>
        <rFont val="Calibri Light"/>
        <family val="2"/>
      </rPr>
      <t xml:space="preserve"> . Livello di qualità Q3 da Norma UNI 11424. E' compreso lo smaltimento dei materiali di risulta e ogni onere per dare il lavoro finito a regola d'arte.
Incluso oneri di sicurezza ai sensi del Dlgs n° 81/2008.</t>
    </r>
  </si>
  <si>
    <t>p interr. l.t. tramezza 12,5 solo cartongesso (due lati)</t>
  </si>
  <si>
    <t>pt locale utente tramezza REI (due lati)</t>
  </si>
  <si>
    <t>pt cabina di consegna tramezza REI (due lati)</t>
  </si>
  <si>
    <t>pt locale di sgombero controparete 10 (1 lato)</t>
  </si>
  <si>
    <t>pt locale di sgombero tramezza 12.5 (due lati)</t>
  </si>
  <si>
    <t>pt disimpegno scala parete REI (lato interno)</t>
  </si>
  <si>
    <t>pt area relax parete REI (due lati)</t>
  </si>
  <si>
    <t>pt porta lavanderia  tramezza 12.5 (lato esterno)</t>
  </si>
  <si>
    <t xml:space="preserve">pt ripostiglio+deposito bag+ufficio dirett. tramezza 12.5 </t>
  </si>
  <si>
    <t>pt reception tramezza 12,5 (due lati)</t>
  </si>
  <si>
    <t>pt patio  tramezza 24 (due lati)</t>
  </si>
  <si>
    <t>pt patio tramezza 24 (due lati)</t>
  </si>
  <si>
    <t>pt locale di sgombero tramezza 24 (due lati)</t>
  </si>
  <si>
    <t>pt 014 parete corridoio tramezza 12.5 (lato corridoio)</t>
  </si>
  <si>
    <t>pt 014 parete porta tramezza 12.5 (lato camera)</t>
  </si>
  <si>
    <t>pt 014 parete porta soppalco tramezza 12,5 (1 lato)</t>
  </si>
  <si>
    <t>pt 014 tramezza 24 (due lati)</t>
  </si>
  <si>
    <t>pt 014 colonna impianti (1 lato)</t>
  </si>
  <si>
    <t>pt nicchia 013 controparete 7,5 (1 lato)</t>
  </si>
  <si>
    <t>pt nicchia 013 tramezza 24 (1 lato)</t>
  </si>
  <si>
    <t>pt tra 011 e 012 tramezza 24 (due lati)</t>
  </si>
  <si>
    <t>pt 011 nicchia controparete 12,5 (1 lato)</t>
  </si>
  <si>
    <t>pt 010 controparete 7,5 (1 lato)</t>
  </si>
  <si>
    <t>pt tra 010 e 009 tramezza 15 (due lati)</t>
  </si>
  <si>
    <t>pt tra 009 e area relax tramezza 24 (due lati)</t>
  </si>
  <si>
    <t>pt tra 008 e 007 tramezza 24 (due lati)</t>
  </si>
  <si>
    <t>pt 008 colonna impianti (1 lato)</t>
  </si>
  <si>
    <t>pt tra 007 e 006 tramezza 24 (due lati)</t>
  </si>
  <si>
    <t>pt 007 colonna impianti (1 lato)</t>
  </si>
  <si>
    <t>pt tra 006 e 005 tramezza 24 (due lati)</t>
  </si>
  <si>
    <t>pt 006 colonna impianti (1 lato)</t>
  </si>
  <si>
    <t>pt 005 tramezza 24 (camera e corridoio)</t>
  </si>
  <si>
    <t>pt 005 colonna impianti (1 lato)</t>
  </si>
  <si>
    <t>pt tra 005 e 004 tramezza 24 (due lati+interno)</t>
  </si>
  <si>
    <t>pt 004 tramezze 24 (2 lati)</t>
  </si>
  <si>
    <t>pt 004 tramezza 24 sopra soppalco (2 lati)</t>
  </si>
  <si>
    <t>pt tra 004 e stanza grande tramezza 24 (due lati)</t>
  </si>
  <si>
    <t>pt 003 colonna impianti (1 lato)</t>
  </si>
  <si>
    <t>pt stanza grande colonna impianti (1 lato)</t>
  </si>
  <si>
    <t>angolo vano scala colonna impianti (1 lato)</t>
  </si>
  <si>
    <t>p ammezzato pt-p1 015 tramezza 24 (lato camera)</t>
  </si>
  <si>
    <t>p ammezzato pt-p1 015 tramezza 12,5 (lato camera)</t>
  </si>
  <si>
    <t>p1 angolo vano ascensore colonna impianti (1 lato)</t>
  </si>
  <si>
    <t>p1 disimpegno scala parete REI (lato interno)</t>
  </si>
  <si>
    <t>p1 area relax parete REI (due lati)</t>
  </si>
  <si>
    <t>p1 magazzino parete REI (due lati)</t>
  </si>
  <si>
    <t>p1 zona consumazione parete REI (due lati)</t>
  </si>
  <si>
    <t>p1 tra 115 e 116 tramezza 24 (due lati)</t>
  </si>
  <si>
    <t>p1 114 nicchia controparete 12,5 (1 lato)</t>
  </si>
  <si>
    <t>p1 114 tramezza 24 (due lati)</t>
  </si>
  <si>
    <t>p1 113 tramezza 24 (due lati)</t>
  </si>
  <si>
    <t>p1 111 controparete 10 (1 lato)</t>
  </si>
  <si>
    <t>p1 111 sopra bagno controparete 10 (1 lato)</t>
  </si>
  <si>
    <t>p1 109 camera controparete 10 (1 lato)</t>
  </si>
  <si>
    <t>p1 109 camera controparete 10 sopra bagno (1 lato)</t>
  </si>
  <si>
    <t>p1 109 tramezza 24 (due lati)</t>
  </si>
  <si>
    <t>p1 107 controparete 10 (1 lato)</t>
  </si>
  <si>
    <t>pt 107 sopra bagno controparete 10 (1 lato)</t>
  </si>
  <si>
    <t>p1 105 controparete 10 (1 lato)</t>
  </si>
  <si>
    <t>p1 105 tramezza 24 (lato camera)</t>
  </si>
  <si>
    <t>p1 105 alta colonna impianti (1 lato)</t>
  </si>
  <si>
    <t>p1 104 nicchia controparete 10 (1 lato)</t>
  </si>
  <si>
    <t>p1 104 colonna impianti (1 lato)</t>
  </si>
  <si>
    <t>p1 tra 103 e 102 tramezza 24 (due lati)</t>
  </si>
  <si>
    <t>p1 101 tramezza 12,5 (lato camera)</t>
  </si>
  <si>
    <t>p1 cucina comune tramezza 24 (due lati)</t>
  </si>
  <si>
    <t>p1 zona consumazione tramezza 12,5 (due lati)</t>
  </si>
  <si>
    <t>p1 bagno staff tramezza 15 (lato corridoio)</t>
  </si>
  <si>
    <t>p1 finestra 1 su scala tramezza REI (due lati)</t>
  </si>
  <si>
    <t>p1 finestra 2 su scala tramezza REI (due lati)</t>
  </si>
  <si>
    <t>p1 controparete REI verso chiesa (1 lato)</t>
  </si>
  <si>
    <t>p2 spogliatoio staff tramezza 12,5</t>
  </si>
  <si>
    <t>p2 204 controparete 10 (1 lato)</t>
  </si>
  <si>
    <t>p2 204 tramezza 24 (due lati)</t>
  </si>
  <si>
    <t>p2 203 controparete 10 (1 lato)</t>
  </si>
  <si>
    <t>p2 202 controparete 10 (1 lato)</t>
  </si>
  <si>
    <t>p2 202 sopra bagno controparete 10 (1 lato)</t>
  </si>
  <si>
    <t>p2 202 parete REI (1 lato)</t>
  </si>
  <si>
    <t>p2 201 controparete 10 (1 lato)</t>
  </si>
  <si>
    <t>p2 201 parete REI (1 lato)</t>
  </si>
  <si>
    <t>p2 atrio 202 203 parete REI (due lati)</t>
  </si>
  <si>
    <t>p2 area consumazione 3 tramezza 12,5 (1 lato)</t>
  </si>
  <si>
    <t>p2 area consumazione 3 pareti esistenti (1 lato)</t>
  </si>
  <si>
    <t>p2 area consumazione 2 tramezza 12,5 (1 lato)</t>
  </si>
  <si>
    <t>p2 area consumazione 2 tramezza 15 (lato area)</t>
  </si>
  <si>
    <t>p2 area consumazione 2 pareti esistenti (1 lato)</t>
  </si>
  <si>
    <t>p2 area consumazione 1 tramezza 15 (due lati)</t>
  </si>
  <si>
    <t>p2 area consumazione 1 pareti esistenti (1 lato)</t>
  </si>
  <si>
    <t>p2 cucina personale tramezza 12,5 (1 lato)</t>
  </si>
  <si>
    <t>p2 cucina personale pareti esistenti</t>
  </si>
  <si>
    <t>p2 dispensa e loc tecnico tramezza 12,5 (due lati)</t>
  </si>
  <si>
    <t>p2 dispensa pareti esistenti</t>
  </si>
  <si>
    <t>p2 locale tecnico 1 tramezza 12,5 (due lati)</t>
  </si>
  <si>
    <t>p2 locale tecnico 1 pareti esistenti</t>
  </si>
  <si>
    <t>p2 locale tecnico 2 tramezza 12,5 (due lati)</t>
  </si>
  <si>
    <t>p2 locale tecnico 2 pareti esistenti</t>
  </si>
  <si>
    <t>Rasatura delle superfici verticali (vuoto per pieno)</t>
  </si>
  <si>
    <r>
      <t xml:space="preserve">Rasatura di pareti in cartongesso di locali umidi, già stuccate e dotate di paraspigoli, eseguita con appositi prodotti premiscelati, previa posa di aggrappante. 
Sono comprese le spalline delle finestre e </t>
    </r>
    <r>
      <rPr>
        <u/>
        <sz val="11"/>
        <rFont val="Calibri Light"/>
        <family val="2"/>
      </rPr>
      <t>la perfetta riquadratura degli scuretti presenti in corrispondenza delle linee di contatto tra pareti in cartongesso e murature/volte essitenti</t>
    </r>
    <r>
      <rPr>
        <sz val="11"/>
        <rFont val="Calibri Light"/>
        <family val="2"/>
      </rPr>
      <t>.  Livello di qualità Q4 da Norma UNI 11424, pronto per la successiva verniciatura a smalto.
E' compreso ogni onere per dare il lavoro finito a regola d'arte.
Incluso oneri di sicurezza ai sensi del Dlgs n° 81/2008.</t>
    </r>
  </si>
  <si>
    <t>p ammezzato pt-p1 015 controparete 12,5 (1 lato)</t>
  </si>
  <si>
    <t>p ammezzato pt-p1 015 tramezza 12,5 (lato bagno)</t>
  </si>
  <si>
    <t>p ammezzato pt-p1 015 tramezza 24 (lato bagno)</t>
  </si>
  <si>
    <t>pt 014 controparete 10 (1 lato)</t>
  </si>
  <si>
    <t>pt 014 controparete 12,5 (1 lato)</t>
  </si>
  <si>
    <t>pt 014 parete doccia tramezza 12.5 (due lati)</t>
  </si>
  <si>
    <t>pt 014 parete corridoio tramezza 12.5 (lato bagno)</t>
  </si>
  <si>
    <t>pt 014 parete porta tramezza 12.5 (lato bagno)</t>
  </si>
  <si>
    <t>pt 013 controparete 7,5 (1 lato)</t>
  </si>
  <si>
    <t>pt 013 tramezza 11,25 (1 lato)</t>
  </si>
  <si>
    <t>pt 013 colonna impianti (1 lato)</t>
  </si>
  <si>
    <t>pt 012 controparete 7,5 (1 lato)</t>
  </si>
  <si>
    <t>pt 012 tramezza 11,25 (1 lato)</t>
  </si>
  <si>
    <t>pt 012 tramezza 13,75 (1 lato)</t>
  </si>
  <si>
    <t>pt 012 colonna impianti (1 lato)</t>
  </si>
  <si>
    <t>pt 011 controparete 7,5 (1 lato)</t>
  </si>
  <si>
    <t>pt 011 tramezza 11,25 (1 lato)</t>
  </si>
  <si>
    <t>pt 011 tramezza 13,75 (1 lato)</t>
  </si>
  <si>
    <t>pt 011 colonna impianti (1 lato)</t>
  </si>
  <si>
    <t>pt 010 tramezza 11,25 (1 lato)</t>
  </si>
  <si>
    <t>pt 010 tramezza 13,75 (1 lato)</t>
  </si>
  <si>
    <t>pt 010 colonna impianti (1 lato)</t>
  </si>
  <si>
    <t>pt 009 controparete 7,5 (1 lato)</t>
  </si>
  <si>
    <t>pt 009 tramezza 11,25 (1 lato)</t>
  </si>
  <si>
    <t>pt 009 tramezza 13,75 (1 lato)</t>
  </si>
  <si>
    <t>pt 009 colonna impianti (1 lato)</t>
  </si>
  <si>
    <t>pt 008 controparete 7,5 (1 lato)</t>
  </si>
  <si>
    <t>pt 008 tramezza 11,25 (1 lato)</t>
  </si>
  <si>
    <t>pt 008 tramezza 13,75 (1 lato)</t>
  </si>
  <si>
    <t>pt 007 controparete 7,5 (1 lato)</t>
  </si>
  <si>
    <t>pt 007 tramezza 11,25 (1 lato)</t>
  </si>
  <si>
    <t>pt 007 tramezza 13,75 (1 lato)</t>
  </si>
  <si>
    <t>pt 006 controparete 7,5 (1 lato)</t>
  </si>
  <si>
    <t>pt 006 tramezza 11,25 (1 lato)</t>
  </si>
  <si>
    <t>pt 006 tramezza 13,75 (1 lato)</t>
  </si>
  <si>
    <t>pt 005 tramezza 11,25 (1 lato)</t>
  </si>
  <si>
    <t>pt 005 tramezza 13,75 (1 lato)</t>
  </si>
  <si>
    <t>pt 004 controparete 7,5 (1 lato)</t>
  </si>
  <si>
    <t>pt 004 tramezza 12.5 (1 lato)</t>
  </si>
  <si>
    <t>pt 004 bagno tramezza 24 (lato bagno)</t>
  </si>
  <si>
    <t>pt 004 colonna impianti (1 lato)</t>
  </si>
  <si>
    <t>pt bagno dipendente controparete 7,5 (1 lato)</t>
  </si>
  <si>
    <t>pt bagno dipendente controparete 12,5 (1 lato)</t>
  </si>
  <si>
    <t xml:space="preserve">pt bagno dipendenti tramezza 12.5 </t>
  </si>
  <si>
    <t>pt bagno comune colonna impianti (1 lato)</t>
  </si>
  <si>
    <t>pt porta lavanderia  tramezza 12.5 (lato interno)</t>
  </si>
  <si>
    <t>pt lavanderia perimetrali esistenti</t>
  </si>
  <si>
    <t>pt bagno comune perimetrali esistenti</t>
  </si>
  <si>
    <t>wc ufficio 2 p. ammezzato pt-p1 parete esistente</t>
  </si>
  <si>
    <t>p ammezzato pt-p1 015 controparete 7,5 (1 lato)</t>
  </si>
  <si>
    <t>p1 bagno staff controparete 12,5 (1 lato)</t>
  </si>
  <si>
    <t>p1 bagno staff tramezza 15 (lato bagno)</t>
  </si>
  <si>
    <t>p1 bagno staff tramezza 12,5 (due lati)</t>
  </si>
  <si>
    <t>p1 bagno staff pareti esistenti</t>
  </si>
  <si>
    <t>p1 116 controparete 12,5 (1 lato)</t>
  </si>
  <si>
    <t>p1 116 tramezza 11,25 (1 lato)</t>
  </si>
  <si>
    <t>p1 tra 115 e 116 tramezza 24 (lato bagni)</t>
  </si>
  <si>
    <t>p 1 115 controparete 12,5 (1 lato)</t>
  </si>
  <si>
    <t>p1 115 tramezza 11,25 (1 lato)</t>
  </si>
  <si>
    <t>p1 114 nicchia bagno controparete 12,5 (1 lato)</t>
  </si>
  <si>
    <t>p1 114 bagno controparete 12,5 (1 lato)</t>
  </si>
  <si>
    <t>p1 114 tramezza 12,5 (due lati)</t>
  </si>
  <si>
    <t>p1 114 tramezza 24 (lato bagno)</t>
  </si>
  <si>
    <t>p1 114 colonna impianti (1 lato)</t>
  </si>
  <si>
    <t>p1 113 controparete 7,5 (1 lato)</t>
  </si>
  <si>
    <t>p1 113 tramezza 11,25 (1 lato)</t>
  </si>
  <si>
    <t>pq 113 colonna impianti (1 lato)</t>
  </si>
  <si>
    <t>p1 112 controparete 10 (1 lato)</t>
  </si>
  <si>
    <t>p1 112 colonna impianti (1 lato)</t>
  </si>
  <si>
    <t>p1 111 controparete 12,5 (1 lato)</t>
  </si>
  <si>
    <t>p1 111 colonna impianti (1 lato)</t>
  </si>
  <si>
    <t>p1 110 controparete 10 (1 lato)</t>
  </si>
  <si>
    <t>p1 110 colonna impianti (1 lato)</t>
  </si>
  <si>
    <t>p1 109 controparete 10 (1 lato)</t>
  </si>
  <si>
    <t>p1 109 colonna impianti (1 lato)</t>
  </si>
  <si>
    <t>p1 108 controparete 10 (1 lato)</t>
  </si>
  <si>
    <t>p1 108 tramezza 11,25 (1 lato)</t>
  </si>
  <si>
    <t>p1 108 colonna impianti (1 lato)</t>
  </si>
  <si>
    <t>p1 107 tramezza 11,25 (1 lato)</t>
  </si>
  <si>
    <t>p1 107 colonna impianti (1 lato)</t>
  </si>
  <si>
    <t>p1 106 tramezza 11,25 (1 lato)</t>
  </si>
  <si>
    <t>p1 106 tramezza 24 (lato bagno)</t>
  </si>
  <si>
    <t>p1 105 tramezza 11,25 (1 lato)</t>
  </si>
  <si>
    <t>p1 105 controparete 7,5 (1 lato)</t>
  </si>
  <si>
    <t>p1 105 tramezza 13,75 (1 lato)</t>
  </si>
  <si>
    <t>p1 105 bassa colonna impianti (1 lato)</t>
  </si>
  <si>
    <t>p1 104 controparete 10 (1 lato)</t>
  </si>
  <si>
    <t>p1 104 tramezza 11,25 (1 lato)</t>
  </si>
  <si>
    <t>p1 104 tramezza 13,75 (1 lato)</t>
  </si>
  <si>
    <t>p1 103 controparete 10 (1 lato)</t>
  </si>
  <si>
    <t>p1 103 tramezza 11,25 (1 lato)</t>
  </si>
  <si>
    <t>p1 103 tramezza 13,75 (1 lato)</t>
  </si>
  <si>
    <t>p1 103 bassa colonna impianti (1 lato)</t>
  </si>
  <si>
    <t>p1 103 alta colonna impianti (1 lato)</t>
  </si>
  <si>
    <t>p1 102 controparete 10 (1 lato)</t>
  </si>
  <si>
    <t xml:space="preserve"> p1 102 tramezza 11,25 (1 lato)</t>
  </si>
  <si>
    <t>p1 102 tramezza 13,75 (1 lato)</t>
  </si>
  <si>
    <t>p1 102 bassa colonna impianti (1 lato)</t>
  </si>
  <si>
    <t>p1 102 alta colonna impianti (1 lato)</t>
  </si>
  <si>
    <t>p1 101 controparete 10 (1 lato)</t>
  </si>
  <si>
    <t>p1 101 controparete 12,5 (1 lato)</t>
  </si>
  <si>
    <t>p1 101 tramezza 12,5 (lato bagno)</t>
  </si>
  <si>
    <t>p1 101 pareti esistenti bagno (1 lato)</t>
  </si>
  <si>
    <t>p2 spogliatoio staff controparete 12,5 (1 lato)</t>
  </si>
  <si>
    <t>p2 spogliatoio staff parete REI (1 lato)</t>
  </si>
  <si>
    <t>p2 bagno staff tramezza 12,5</t>
  </si>
  <si>
    <t>p2 202 controparete 12,5 (1 lato)</t>
  </si>
  <si>
    <t>p2 202 tramezza 11,25 (1 lato)</t>
  </si>
  <si>
    <t>p2 area consumazione 2 controparete 10 (1 lato)</t>
  </si>
  <si>
    <t>p2 bagno area consumazione 2 tramezza 12,5 (1 lato)</t>
  </si>
  <si>
    <t>p2 area consumazione 2 tramezza 15 (lato bagno)</t>
  </si>
  <si>
    <t>p2 bagno area consumazione 2 parete esistente  (1 lato)</t>
  </si>
  <si>
    <t>p2 bagni comuni tramezza 12,5 (due lati)</t>
  </si>
  <si>
    <t>p2 bagni comuni tramezza 15 (1 lato)</t>
  </si>
  <si>
    <t>p2 bagni comuni parete esistente lunga (1 lato)</t>
  </si>
  <si>
    <t>p2 bagni comuni pareti esistenti corte (1 lato)</t>
  </si>
  <si>
    <t>p2 bagno staff muro esistente (1 lato)</t>
  </si>
  <si>
    <t>p2 bagno 205 parete esistente (1 lato)</t>
  </si>
  <si>
    <t>p2 bagno 204 parete esistente (1 lato)</t>
  </si>
  <si>
    <t>p2 bagno 203 parete esistente (1 lato)</t>
  </si>
  <si>
    <t>p2 bagno 201 parete esistente (1 lato)</t>
  </si>
  <si>
    <t>Rasatura di controsoffitti, velette e cornici</t>
  </si>
  <si>
    <r>
      <t xml:space="preserve">Rasature su superfici di controsoffitti in cartongesso, già stuccate e dotate di paraspigoli, previa posa di aggrappante.  E' compresa </t>
    </r>
    <r>
      <rPr>
        <u/>
        <sz val="11"/>
        <rFont val="Calibri Light"/>
        <family val="2"/>
      </rPr>
      <t>la perfetta riquadratura degli scuretti presenti in corrispondenza delle linee di contatto tra pareti in cartongesso e murature/volte esistenti</t>
    </r>
    <r>
      <rPr>
        <sz val="11"/>
        <rFont val="Calibri Light"/>
        <family val="2"/>
      </rPr>
      <t xml:space="preserve"> . Livello di qualità Q3 da Norma UNI 11424.  E' compreso ogni onere per dare il lavoro finito a regola d'arte.
Incluso oneri di sicurezza ai sensi del Dlgs n° 81/2008.</t>
    </r>
  </si>
  <si>
    <t>piano ammezzato P1-P2 disimpegno camera 205</t>
  </si>
  <si>
    <t>piano ammezzato P1-P2 bagno 205</t>
  </si>
  <si>
    <t>velux zona consumazione comune</t>
  </si>
  <si>
    <t>velux area consumazione 1</t>
  </si>
  <si>
    <t>velux smokeout</t>
  </si>
  <si>
    <t>Ripristino degli intonaci interni esistenti - velatura pareti e soffitti</t>
  </si>
  <si>
    <t>Esecuzione dei lavori di ripristino degli intonaci esistenti, mediante:
- accurata pulitura e consolidamento del supporto, al fine di eliminare residui di polvere, sali e materiali non aderenti;
- applicazione di base uniformante, compatibile con la natura e composizione dell’intonaco originario;
- velature, compresa la formazione delle campionature eseguite in loco.
E' inclusa la protezione di infissi, davanzali, pavimentazioni e altri elementi non da trattare mediante mascherature e teli, compresa la loro successiva rimozione. Sono incluse le opere provvisionali.
Tutte le operazioni dovranno essere eseguite a regola d’arte, nel rispetto delle normative vigenti e delle buone pratiche di cantiere, garantendo la perfetta adesione e continuità estetico-materica con le superfici preesistenti.
Le quantità dei ripristini degli intonaci delle pareti sono valutate vuoto per pieno. E' compreso ogni onere per dare il lavoro finito a regola d'arte.
Incluso oneri di sicurezza ai sensi del Dlgs n° 81/2008.</t>
  </si>
  <si>
    <t>pareti</t>
  </si>
  <si>
    <t>p int scala</t>
  </si>
  <si>
    <t>p int vuoto e loc tecnico</t>
  </si>
  <si>
    <t>pt 015 camera</t>
  </si>
  <si>
    <t>pt 015 camera sopra bagno</t>
  </si>
  <si>
    <t>pt 014 camera</t>
  </si>
  <si>
    <t>pt 014 ingresso</t>
  </si>
  <si>
    <t>pt 014 su soppalco</t>
  </si>
  <si>
    <t>pt 014 bagno</t>
  </si>
  <si>
    <t>pt 012 su soppalco</t>
  </si>
  <si>
    <t>pt 012 su nicchia</t>
  </si>
  <si>
    <t>pt 011 su soppalco</t>
  </si>
  <si>
    <t>pt 011 su nicchie</t>
  </si>
  <si>
    <t>pt 010 su soppalco</t>
  </si>
  <si>
    <t>pt 009 su soppalco</t>
  </si>
  <si>
    <t>pt 009 su nicchia</t>
  </si>
  <si>
    <t>pt 008 su soppalco e nicchia</t>
  </si>
  <si>
    <t>pt 007 su soppalco e nicchia</t>
  </si>
  <si>
    <t>pt 007 su nicchia</t>
  </si>
  <si>
    <t>pt 006 su soppalco</t>
  </si>
  <si>
    <t>pt 006 su nicchia</t>
  </si>
  <si>
    <t>pt 005 sopra soppalco</t>
  </si>
  <si>
    <t>pt 005 nicchie varie</t>
  </si>
  <si>
    <t>pt 004 su soppalco</t>
  </si>
  <si>
    <t>pt 004 su nicchia 1</t>
  </si>
  <si>
    <t>pt 004 su nicchia 2</t>
  </si>
  <si>
    <t>pt ufficio direttore</t>
  </si>
  <si>
    <t>pt sopra bagno direttore</t>
  </si>
  <si>
    <t>pt area relax grande</t>
  </si>
  <si>
    <t>pt area relax piccola</t>
  </si>
  <si>
    <t>da pt a fine vano scala reception</t>
  </si>
  <si>
    <t>pt loc di scombero scala reception</t>
  </si>
  <si>
    <t>pt locale ricovero bici ecc contro chiesa</t>
  </si>
  <si>
    <t>pt locale utente QE</t>
  </si>
  <si>
    <t>pt vano scala centrale</t>
  </si>
  <si>
    <t>pt fino a tetto vano scala centrale</t>
  </si>
  <si>
    <t>p ammezzato pt-p1 ufficio 1</t>
  </si>
  <si>
    <t xml:space="preserve">p ammezzato pt-p1 ufficio 2 </t>
  </si>
  <si>
    <t>p ammezzato pt-p1 scala stanza 015</t>
  </si>
  <si>
    <t>p1 116 camera</t>
  </si>
  <si>
    <t>p1 116 camera sopra bagno</t>
  </si>
  <si>
    <t>p1 115 camera</t>
  </si>
  <si>
    <t>p1 115 camera sopra bagno</t>
  </si>
  <si>
    <t>p1 atrio 115 e 116</t>
  </si>
  <si>
    <t>p1 114 camera</t>
  </si>
  <si>
    <t>p1 114 ingresso</t>
  </si>
  <si>
    <t>p1 114 su soppalco</t>
  </si>
  <si>
    <t>p1 114 su nicchia</t>
  </si>
  <si>
    <t>p1 113 camera</t>
  </si>
  <si>
    <t>p1 113 su bagno</t>
  </si>
  <si>
    <t>p1 112 camera</t>
  </si>
  <si>
    <t>p1 112 su bagno</t>
  </si>
  <si>
    <t>p1 111 camera</t>
  </si>
  <si>
    <t>p1 111 su nicchia</t>
  </si>
  <si>
    <t>p1 110 camera</t>
  </si>
  <si>
    <t>p1 110 sopra nicchia bagno</t>
  </si>
  <si>
    <t>p1 109 sopra nicchia</t>
  </si>
  <si>
    <t>p1 108 camera</t>
  </si>
  <si>
    <t>p1 108 su bagno</t>
  </si>
  <si>
    <t>p1 107 camera</t>
  </si>
  <si>
    <t>p1 106 camera</t>
  </si>
  <si>
    <t>p1 106 camera divisione (due lati)</t>
  </si>
  <si>
    <t>p1 105 camera</t>
  </si>
  <si>
    <t>p1 105 sopra bagno</t>
  </si>
  <si>
    <t>p1 104 camera</t>
  </si>
  <si>
    <t>p1 104 camera sopra bagno e sopra nicchia</t>
  </si>
  <si>
    <t>p1 103 camera</t>
  </si>
  <si>
    <t>p1 103 camera sopra bagno</t>
  </si>
  <si>
    <t>p1 102 camera</t>
  </si>
  <si>
    <t>p1 102 camera sopra bagno</t>
  </si>
  <si>
    <t>p1 area relax grande</t>
  </si>
  <si>
    <t>p1 area relax piccola</t>
  </si>
  <si>
    <t>p1 101 camera</t>
  </si>
  <si>
    <t>p2 205 camera</t>
  </si>
  <si>
    <t>p2 201 camera</t>
  </si>
  <si>
    <t>p2 202 camera</t>
  </si>
  <si>
    <t>p2 203 camera</t>
  </si>
  <si>
    <t>p2 204 camera</t>
  </si>
  <si>
    <t>p2 rip e corridoio 201 202 203 204</t>
  </si>
  <si>
    <t xml:space="preserve">p2 area consumazione 1 </t>
  </si>
  <si>
    <t>soffitti</t>
  </si>
  <si>
    <t>piano terra ufficio direttore</t>
  </si>
  <si>
    <t>piano terra reception</t>
  </si>
  <si>
    <t>piano terra camere 003 - 004</t>
  </si>
  <si>
    <t>piano ammezzato P0-P1 camera 015</t>
  </si>
  <si>
    <t>piano ammezzato P0-P1 uffici bagno</t>
  </si>
  <si>
    <t>piano primo corridoio</t>
  </si>
  <si>
    <t>piano primo camera 108</t>
  </si>
  <si>
    <t>piano primo camera 114 corridoio e bagni</t>
  </si>
  <si>
    <t>piano primo zona consumazione</t>
  </si>
  <si>
    <t>piano primo magazzino</t>
  </si>
  <si>
    <t>piano ammezzato P1-P2 corridoio</t>
  </si>
  <si>
    <t>scale esistente pzz cassini</t>
  </si>
  <si>
    <t>piano primo pianerottolo</t>
  </si>
  <si>
    <t>copertura scala pzz cassini</t>
  </si>
  <si>
    <t>piano ammezzato P0-P1 scaletta ufficio</t>
  </si>
  <si>
    <t>scale esistente ingresso secondario via astraldi</t>
  </si>
  <si>
    <t>piano ammezzato P0-P1 - piano primo</t>
  </si>
  <si>
    <t>piano primo - piano ammezzato P1-P2</t>
  </si>
  <si>
    <t>piano ammezzato P1-P2 pianerottolo</t>
  </si>
  <si>
    <t>piano ammezzato P1-P2 - copertura</t>
  </si>
  <si>
    <t>copertura pianerottolo</t>
  </si>
  <si>
    <t>copertura scala trapezoidale</t>
  </si>
  <si>
    <t>Intonaci nuovi completi per interni  - pareti e soffitti</t>
  </si>
  <si>
    <t>Esecuzione di intonaco completo, composto da strato rustico di fondo e strato civile di finitura, realizzato a perfetta regola d’arte su superfici interne. Pulitura e preparazione del sottofondo, in laterizi o pietra e cemento, seguita da realizzazione dello strato rustico di fondo, composto da malta bastarda o cementizia, applicata a frattazzo per uno spessore medio di 15–20 mm, comunque idoneo a regolarizzare le superfici e garantire l’adesione del successivo strato di finitura. Stesura con frattazzo fine dello strato di finitura, a base di grassello di calce e sabbia fine, o premiscelato minerale, per rendere la superficie perfettamente liscia, omogenea e pronta per la tinteggiatura. Sono comprese la protezione di infissi, soglie e altri elementi architettonici, rifilature, raccordi, angoli, spigoli e zoccolature e tutte le opere provvisionali. E' compreso ogni onere per dare il lavoro finito a regola d'arte. Inclusi oneri di sicurezza ai sensi del Dlgs n° 81/2008.</t>
  </si>
  <si>
    <t>wc ufficio 2 p. ammezzato pt-p1 (lato interno)</t>
  </si>
  <si>
    <t>Tamponamento finestra deposito p1 (lato interno)</t>
  </si>
  <si>
    <t>Perimetrale camere 204 202 p. ammezzato p1-p2 (lato interno)</t>
  </si>
  <si>
    <t>pt parete tra scale a cabina consegna (due lati)</t>
  </si>
  <si>
    <t>pt patio aerazione</t>
  </si>
  <si>
    <t>pt locale utente QE (due lati)</t>
  </si>
  <si>
    <t>pt patio ingresso</t>
  </si>
  <si>
    <t>pt locale sgombero e locale bici</t>
  </si>
  <si>
    <t>pt intercapedine loc sgombero e bici</t>
  </si>
  <si>
    <t>piano interrato locale tecnico</t>
  </si>
  <si>
    <t>piano terra corridoio vicino L.T.</t>
  </si>
  <si>
    <t>piano terra locale di sgombero + deposito bici</t>
  </si>
  <si>
    <t>piano terra locale utente</t>
  </si>
  <si>
    <t>piano ammezzato P0-P1 uffici antibagno</t>
  </si>
  <si>
    <t xml:space="preserve">Sigillature di buche pontaie </t>
  </si>
  <si>
    <t>Sigillatura di buche pontaie per interdirne l'accesso a volatili, previa eliminazione degli eventuali residui di polvere e materiale incoerente nel foro mediante pulizia e lavaggio con acqua: con laterizio posto a 45°, inclusi gli oneri relativi alla fornitura del matriale da integrare, il posizionamento in opera del concio con malta della stessa composizione di quelle antiche già esistenti e la velatura superficiale del laterizio. Comprese opere provvisionali. Incluso ogni onere per eseguire il lavoro ad opera d'arte. Incluso oneri di sicurezza ai sensi del Dlgs n° 81/ 2008 e s.m.i.</t>
  </si>
  <si>
    <t>prospetto nord</t>
  </si>
  <si>
    <t xml:space="preserve">Trattamento dei bolzoni </t>
  </si>
  <si>
    <t>Pulitura, preparazione, pitturazione di elementi metallici. Restauro superficiale di bolzoni di qualsiasi forma o dimensione mediante: asportazione dell'intonaco circostante, rimozione di ventuali pitture in fase di distacco, carteggiatura, spazzolatura con spazzola d'acciaio e pulitura con solvente delle superfici. Pitturazione con una mano di antiruggine e due di smalto in tinta a scelta della D.L.. Ripristino dell'intonaco circostante come in origine, inclusa la tinteggiatura dello stesso. E' inclusa la protezione di infissi, davanzali, pavimentazioni e altri elementi non da trattare mediante mascherature e teli, compresa la loro successiva rimozione.  Incluso ogni onere per eseguire il lavoro ad opera d'arte. Incluso oneri di sicurezza ai sensi del Dlgs n° 81/ 2008 e s.m.i.</t>
  </si>
  <si>
    <t xml:space="preserve">Ripristino degli intonaci esterni rustici esistenti - pareti </t>
  </si>
  <si>
    <t xml:space="preserve">Esecuzione dei lavori di ripristino degli intonaci rustici  esistenti, mediante:
 - rimozione elementi instabili, consolidamenti secondo le prescrizioni usuali del restauro (perni, iniezioni di calce su cornicioni), regolarizzazione sui piani estradossi dei cornicioni
 - ripristino e regolarizzazione con malta di calce idraulica, preparazione del fondo, stesura in due mani con differenziazione di finitura per cornicioni, elementi in aggetto e cornici (su cui è prevista la rasatura con solo legante)
Tutte le operazioni dovranno essere eseguite a regola d’arte, nel rispetto delle normative vigenti e delle buone pratiche di cantiere, garantendo la perfetta adesione e continuità estetico-materica con le superfici preesistenti.
Sono comprese le opere provvisionali, la protezione di infissi, davanzali, pavimentazioni e altri elementi non da trattare mediante mascherature e teli, compresa la loro successiva rimozione.
 E' compreso ogni onere per dare il lavoro finito a regola d'arte. 
Incluso oneri di sicurezza ai sensi del Dlgs n° 81/2008.
</t>
  </si>
  <si>
    <t>parete ovest testa astraldi</t>
  </si>
  <si>
    <t>deposito basamento</t>
  </si>
  <si>
    <t>arco sotto terrazza camera 116</t>
  </si>
  <si>
    <t>chiesa terrazzo camera 205</t>
  </si>
  <si>
    <t xml:space="preserve">Ripristino facciate intonacate esistenti </t>
  </si>
  <si>
    <t>L'intervento dovrà essere così articolato:
- Ispezione accurata degli intonaci con rimozione parti decoese e di tutto il materiale ingongruo, compreso trasporto a discarica ed oneri di discarica delle macerie. 
 - stuccatura di fessurazioni, fratturazioni, bordi e cadute degli strati di intonaco, l'applicazione di due o più strati d'intonaco, successiva pulitura e revisione cromatica dei bordi.
 - integrazione a rappezzi di intonaco interno o esterno, con malta di calce idraulica naturale e sabbia di fiume, compresa la preparazione del supporto. Incluso lo strato di finitura.
 - rifacimento per intere campiture di intonaco interno o esterno con malta di calce idraulica naturale e sabbia di fiume, compresa la preparazione del supporto. Eseguito completamente a mano su muratura di pietra o mattoni. Incluso lo strato di finitura. 
 - applicazione di fissativo e/o isolante per superfici murarie esterne pigmanetato a base di silicato di potassio, inclusa la fornitura dello stesso.
 - applicazione di una ripresa di imprimitura di fondo riempitivo uniformante data a pennello su superfici intonacate con silicati puri di potassio.
- coloritura a pennello ad effetto velato, per una o più mani, su superfici lisce e non decorate, compresa la formazione delle campionature eseguite in loco a scelta della D.L., con pitture ai silicati puri di potassio.</t>
  </si>
  <si>
    <t xml:space="preserve"> - Ripristino delle inferriate, compreso trattamento antiruggine e verniciatura
Lo strato finale non dovrà presentare crepature, irregolarità negli spigoli, mancati allineamenti o altri difetti.
E' inclusa la protezione di infissi, davanzali, pavimentazioni e altri elementi non da trattare mediante mascherature e teli, compresa la loro successiva rimozione. Comprese opere provvisionali.
E' compreso ogni onere per dare il lavoro finito a regola d'arte.
Incluso oneri di sicurezza ai sensi del Dlgs n° 81/2008.</t>
  </si>
  <si>
    <t>facciata camera 205</t>
  </si>
  <si>
    <t>prospetto ovest pz cassini</t>
  </si>
  <si>
    <t>facciate patio centrale</t>
  </si>
  <si>
    <t>parete sud ed est</t>
  </si>
  <si>
    <t>parete sud scala trapezoidale</t>
  </si>
  <si>
    <t>intercapedine chiesa</t>
  </si>
  <si>
    <t>chiesa</t>
  </si>
  <si>
    <t>piano primo zona consumazione + cucina comune</t>
  </si>
  <si>
    <t>piano primo camera 115 compreso nella chiesa</t>
  </si>
  <si>
    <t>piano ammezzato P1-P2 camera 201-203</t>
  </si>
  <si>
    <t>facciata chiesa sacrestia</t>
  </si>
  <si>
    <t>blocco area consumazione 1</t>
  </si>
  <si>
    <t>blocco scala trapezoidale copertura</t>
  </si>
  <si>
    <t>facciata della chiesa da livello copertura terrazzi</t>
  </si>
  <si>
    <t>Nuovo intonaco esterno in malta a base di calce idraulica e tinteggiatura</t>
  </si>
  <si>
    <t xml:space="preserve">Formazione di intonaco civile dello spessore di cm 2 circa su pareti verticali esterne, tirato in piano a frattazzo, con malta composta da malta di cemento (rinzaffo) e secondo strato con malta bastarda dosata a 350 kg di calce idraulica e 100 kg di cemento R 325 per m3 d'impasto. 
E' compresa la tinteggiatura con applicazione di due mani di pittura ai silicati con finitura uniforme, previa adeguata preparazione del fondo e la campionatura da fare in sito per condentire alla D.L. la sceta della tinta da adottare.
Sono comprese le opere provvisionali, la protezione di infissi, davanzali, pavimentazioni e altri elementi non da trattare mediante mascherature e teli, compresa la loro successiva rimozione.
E' compreso ogni onere per dare il lavoro finito a regola d'arte.
Incluso oneri di sicurezza ai sensi del Dlgs n° 81/2008.
</t>
  </si>
  <si>
    <t>pt disimpegno scala parete REI (lato esterno)</t>
  </si>
  <si>
    <t>p1 disimpegno scala parete REI (lato esterno)</t>
  </si>
  <si>
    <t>wc ufficio 2 p. ammezzato pt-p1 (lato esterno)</t>
  </si>
  <si>
    <t>Tamponamento finestra deposito p1 (lato esterno)</t>
  </si>
  <si>
    <t>Perimetrale camere 204 202 p. ammezzato p1-p2 (lato esterno)</t>
  </si>
  <si>
    <t>Rasatura su acquapanel</t>
  </si>
  <si>
    <t>Fornitura e posa in opera della rasatura e finitura superficiale di pannelli in cemento rinforzato tipo Aquapanel Outdoor della Knauf, eseguita secondo le specifiche tecniche del produttore.
L’intervento comprende:
- preparazione del supporto, con pulizia dei pannelli, verifica della planarità e del corretto fissaggio alla sottostruttura;
-trattamento dei giunti mediante stesura di Aquapanel Joint Filler e nastro di armatura in fibra di vetro specifico per esterni, inglobato nel primo strato di rasante;
-applicazione di rasatura a due mani con Aquapanel Exterior Basecoat (o equivalente), armata con rete in fibra di vetro alcali-resistente posata a fresco e perfettamente annegata nel primo strato, per uno spessore complessivo minimo di 3-4 mm;
- stesura della finitura superficiale con rivestimento ai silicati, in tinta e granulometria scelte dalla Direzione Lavori, idoneo per esterni e compatibile con il sistema Aquapanel, al fine di assicurare impermeabilità, traspirabilità e resistenza agli agenti atmosferici.   Sono comprese le opere provvisionali, la protezione di infissi, davanzali, pavimentazioni e altri elementi non da trattare mediante mascherature e teli, compresa la loro successiva rimozione. E' compreso ogni onere per dare il lavoro finito a regola d'arte. Incluso oneri di sicurezza ai sensi del Dlgs n° 81/2008.</t>
  </si>
  <si>
    <t>controparete acquapanel intercapedine giardino</t>
  </si>
  <si>
    <t>controsoffitto aquapanel</t>
  </si>
  <si>
    <t xml:space="preserve">Bocciardatura c.a.ascensore e sotto scala antincendio e muri ingresso astraldi </t>
  </si>
  <si>
    <t>Bocciardatura fine di opere in c.a. con finitura faccia a vista, realizzazione di queste esclusa.
Compreso successivo trattamento idrorepellente mediante applicazione di un impregnante a base di prodotti siliconici in acqua (tipo Antipluviol della Mapei). L’applicazione dovrà avvenire in più mani bagnato su bagnato fino a saturazione del supporto. Comprese spalline finestre, nicchie, rientranze e sporgenze.
La finitura dovrà rispettare le prescrizioni del produttore.
Secondo la normativa EN 1062-3 valori di W24 &lt;0,1 quindi in classe III corrispondente ad un basso assorbimento d’acqua.                           
  E' compreso ogni onere per dare il lavoro finito a regola d'arte. Incluso oneri di sicurezza ai sensi del Dlgs n° 81/2008.</t>
  </si>
  <si>
    <t>setto corridoio</t>
  </si>
  <si>
    <t>setto centro scala</t>
  </si>
  <si>
    <t>setto dietro scala+setto lato cabina</t>
  </si>
  <si>
    <t>cavedio ascensore</t>
  </si>
  <si>
    <t xml:space="preserve"> ascensore 2 lati</t>
  </si>
  <si>
    <t>ascensore 3 lati</t>
  </si>
  <si>
    <t>piano interratto soffitto</t>
  </si>
  <si>
    <t>piano terra soffitto</t>
  </si>
  <si>
    <t>piano ammezzato P0-P1 soffitto</t>
  </si>
  <si>
    <t>piano primo soffitto</t>
  </si>
  <si>
    <t xml:space="preserve">piano primo terrazza soffitto </t>
  </si>
  <si>
    <t>rampa + scalette</t>
  </si>
  <si>
    <t>129-135</t>
  </si>
  <si>
    <t>Tinteggiature e verniciature</t>
  </si>
  <si>
    <t>Tinteggiatura pareti interne con pittura lavabile</t>
  </si>
  <si>
    <t>Coloritura delle pareti,  eseguita a qualsiasi altezza, compresa preparazione del fondo, con colore a scelta della D.L., in due riprese applicate a pennello o rullo,  con pittura lavabile a base di resine acriliche, compresa realizzazione di protezioni, successiva asportazione e pulizia dei manufatti protetti.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Calcolato vuoto per pieno. Incluso onere per la realizzazione di campioni che dovranno essere approvati dalla D.L. Sono comprese le spalline delle finestre.
E' compreso ogni onere per dare il lavoro finito a regola d'arte.
Incluso oneri di sicurezza ai sensi del Dlgs n° 81/2008.</t>
  </si>
  <si>
    <t>Verniciatura pareti interne bagni</t>
  </si>
  <si>
    <r>
      <t>Pittura con idrosmalto bicomponente satinato a base di resina epossidica per applicazione su pareti interne (tipo Wapex 660 - Sikkens), con colore a scelta della D.L.,</t>
    </r>
    <r>
      <rPr>
        <sz val="11"/>
        <rFont val="Calibri Light"/>
        <family val="2"/>
      </rPr>
      <t xml:space="preserve"> eseguita a qualsiasi altezza, su pareti interne dei locali umidi. Compresa la accurata spazzolatura o carteggiatura e asportazione delle incoerenze, l'applicazione di una mano di ALPHA GROND nel colore corrispondente alla finitura, diluito al 30% in volume con DILUENTE PER ALPHA GROND. 
</t>
    </r>
    <r>
      <rPr>
        <sz val="11"/>
        <color indexed="8"/>
        <rFont val="Calibri Light"/>
        <family val="2"/>
      </rPr>
      <t>Compresa la realizzazione di protezioni, successiva asportazione e pulizia dei manufatti protetti.  Incluso onere per la realizzazione di campioni che dovranno essere approvati dalla D.L
Calcolato vuoto per pieno, compreso varchi, nicchie, spigoli, spalline delle finestre, testa delle tramezze in corrispondenza delle porte e  pareti dei lucernai. Incluso ogni onere per consegnare il lavoro finito a regola d'arte. Incluso oneri di sicurezza ai sensi del Dlgs n° 81/2008.</t>
    </r>
  </si>
  <si>
    <t>Verniciatura ante armadi a muro esistenti</t>
  </si>
  <si>
    <t>Verniciatura delle ante degli armadi esistenti mediante applicazione di smalto in tinta a scelta della Direzione Lavori, eseguita come segue:
- accurata preparazione del supporto, inclusa carteggiatura e pulizia delle superfici;
- eliminazione delle parti in distacco o non aderenti;
- stuccatura e ripristino delle superfici ove necessario;
- applicazione di idoneo fondo aggrappante;
- stesura di smalto di finitura, in almeno due mani, fino a completa copertura e uniformità cromatica.
Comprese opere provvisionali, protezione dei manufatti limitrofi mediante mascherature e teli, compresa la loro successiva rimozione. Compresi materiali di consumo, movimentazione,  smaltimento in discarica autorizzata dei materiali di risulta e relativi oneri. Incluso ogni onere per eseguire il lavoro a regola d'arte. Inclusi oneri di sicurezza ai sensi del Dlgs n° 81/2008.</t>
  </si>
  <si>
    <t>Tinteggiatura controsoffitti, plafoni con pittura lavabile</t>
  </si>
  <si>
    <t>Coloritura di controsoffitti, plafoni e volte,  eseguita a qualsiasi altezza, compresa preparazione del fondo, con colore a scelta della D.L., in due riprese applicate a pennello o rullo,  con pittura lavabile a base di resine acriliche, compresa realizzazione di protezioni, successiva asportazione e pulizia dei manufatti protetti.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Calcolato vuoto per pieno. Incluso onere per la realizzazione di campioni che dovranno essere approvati dalla D.L. Sono comprese le spalline delle finestre.
E' compreso ogni onere per dare il lavoro finito a regola d'arte.
Incluso oneri di sicurezza ai sensi del Dlgs n° 81/2008.</t>
  </si>
  <si>
    <t>Verniciatura intumescente soffitti in legno REI 60</t>
  </si>
  <si>
    <t>Fornitura e posa in opera di verniciatura intumescente per la protezione al fuoco di soffitti e strutture in legno, eseguita con sistema AMOTHERM WOOD WB della AMONN (o equivalente preventivamente approvato dalla Direzione Lavori), applicato in conformità alle schede tecniche e certificazioni del produttore. L'applicazione dell'intumescente deve essere eseguita direttamente su legno grezzo o con impregnante non filmgeno e esente da altri prodotti idrorepellenti. L'applicazione di mani di vernice intumescente AMOTHERM WOOD WB a base acqua deve essere eseguita fino al raggiungimento dello spessore secco richiesto dalla classe di resistenza al fuoco REI 60 prevista in progetto. Sono da intendersi compresi e compensati nella presente voce tutti gli oneri relativi a: materiali, ponteggi, protezioni, sfridi, nastrature, carteggiature, attrezzature, controlli di spessore, campionature, prove e ogni altro lavoro necessario per la completa e corretta esecuzione a regola d’arte.  Incluso ogni onere per eseguire il lavoro a regola d'arte. Inclusi oneri di sicurezza ai sensi del Dlgs n° 81/2008.</t>
  </si>
  <si>
    <t>piano secondo dispensa</t>
  </si>
  <si>
    <t>piano secondo cucina comune</t>
  </si>
  <si>
    <t>piano secondo bagno disabili</t>
  </si>
  <si>
    <t xml:space="preserve">piano secondo area consumazione 3 </t>
  </si>
  <si>
    <t>piano secondo bagno comune-locale di sgombero</t>
  </si>
  <si>
    <t>Verniciatura intumescente per metallo REI60</t>
  </si>
  <si>
    <t>Fornitura e posa in opera di verniciatura intumescente per la protezione al fuoco di strutture ed elementi metallici, eseguita con sistema preventivamente approvato dalla Direzione Lavori, tipo AMONN, applicato in conformità alle schede tecniche e certificazioni del produttore. L'applicazione dell'intumescente deve essere eseguita su superficie adeguatamente preparate e trattate con idonei antiruggine e prodotti di aggrappaggio. L'applicazione di mani di vernice intumescente AMOTHERM STELL SB a base solvente deve essere eseguita fino al raggiungimento dello spessore secco richiesto dalla classe di resistenza al fuoco REI 60 prevista in progetto. Sono da intendersi compresi e compensati nella presente voce tutti gli oneri relativi a: materiali, ponteggi, protezioni, sfridi, nastrature, carteggiature, attrezzature, controlli di spessore, campionature, prove e ogni altro lavoro necessario per la completa e corretta esecuzione a regola d’arte.  Incluso ogni onere per eseguire il lavoro a regola d'arte. Inclusi oneri di sicurezza ai sensi del Dlgs n° 81/2008.</t>
  </si>
  <si>
    <t>pilastri esterni</t>
  </si>
  <si>
    <t>Ripristino e verniciatura di manufatti in ferro (parapetti, inferriate, cancelli ...)</t>
  </si>
  <si>
    <t>Ripristino di manufatti in ferro esistenti (parapetti, inferriate, ringhiere, cancelli, grate, ecc.), mediante:
- spazzolatura e brossatura manuale o meccanica delle superfici, con rimozione di ruggine, vecchie vernici sfogliate e depositi incoerenti, utilizzando idonei strumenti (spazzole metalliche, smerigliatrici, trapani con accessori, ecc.); 
- pulizia approfondita delle superfici trattate mediante aria compressa e/o solventi idonei per la completa eliminazione di polveri e residui; riparazione di parti ammalorate mediante saldature, integrazione di elementi metallici, stuccature con mastici specifici per ferro; 
- trattamento protettivo con primer anticorrosivo e successiva verniciatura con doppia mano di smalto, in tinta analoga a quella esistente e secondo indicazioni della D.L. . 
Sono incluse la protezione delle parti circostanti durante l’esecuzione dei lavori;il trasporto, eventuale smontaggio e rimontaggio dei pezzi. 
E' compreso ogni onere per dare il lavoro finito a regola d'arte. Inclusi oneri di sicurezza ai sensi del Dlgs n° 81/2008.</t>
  </si>
  <si>
    <t>parapetto scala centrale</t>
  </si>
  <si>
    <t xml:space="preserve"> scala pz cassini</t>
  </si>
  <si>
    <t>cancelli via astraldi - 2 scorrevoli</t>
  </si>
  <si>
    <t>Via Astraldi parcheggio alto</t>
  </si>
  <si>
    <t>136-182</t>
  </si>
  <si>
    <t>Pavimenti e rivestimenti</t>
  </si>
  <si>
    <t>Ripristino pavimentazioni esistenti mantenute</t>
  </si>
  <si>
    <r>
      <t>Esecuzione di interventi di ripristino su pavimentazioni esistenti in materiale lapideo, ceramico o analogo, mediante operazioni di rimozione di sporco, incrostazioni, residui di collanti o malte mediante prodotti specifici non aggressivi e co</t>
    </r>
    <r>
      <rPr>
        <sz val="11"/>
        <rFont val="Calibri Light"/>
        <family val="2"/>
      </rPr>
      <t xml:space="preserve">mpatibili con il materiale esistente; ripresa e fissaggio delle lastre o elementi distaccati, tramite incollaggio con resine epossidiche, malte cementizie o adesivi idonei; stuccatura delle fughe e delle discontinuità con materiali compatibili per colore e caratteristiche meccaniche; </t>
    </r>
    <r>
      <rPr>
        <sz val="11"/>
        <color theme="1"/>
        <rFont val="Calibri Light"/>
        <family val="2"/>
      </rPr>
      <t>pulizia finale e trattamento protettivo delle superfici, ove previsto.
Sono compresi tutti i materiali e la posa, e successiva rimozione, di protezioni idonne a preservare i manufatti non coinvolti dall'intervento ed ogni onere e magistero per dare il lavoro completo, finito a regola d’arte e conforme alle prescrizioni della Direzione Lavori.
Inclusi oneri di sicurezza ai sensi del Dlgs n° 81/2008.</t>
    </r>
  </si>
  <si>
    <t>piano terra disimpegno camere 003 004</t>
  </si>
  <si>
    <t>piano terra camera 003</t>
  </si>
  <si>
    <t>piano terra camera 004</t>
  </si>
  <si>
    <t>piano primo corridoio sud</t>
  </si>
  <si>
    <t>piano primo deposito</t>
  </si>
  <si>
    <t>Ripristino pavimentazioni in graniglia</t>
  </si>
  <si>
    <r>
      <t>Ripristino di pavimentazioni esistenti in graniglia, mediante operazioni di: rimozione di sporco, incrostazioni, residui di collanti o malte mediante prodotti specifici non aggressivi e compatibili con il materiale esistente;
fissaggio di lastre o elementi distaccati, tramite incollaggio con resine o adesivi idonei, stuccatura delle fughe e delle discontinuità con materiali compatibili per colore e caratteristiche meccaniche;</t>
    </r>
    <r>
      <rPr>
        <b/>
        <sz val="11"/>
        <rFont val="Calibri Light"/>
        <family val="2"/>
      </rPr>
      <t xml:space="preserve"> lucidatura finale</t>
    </r>
    <r>
      <rPr>
        <sz val="11"/>
        <rFont val="Calibri Light"/>
        <family val="2"/>
      </rPr>
      <t xml:space="preserve"> delle superfici, eseguita con macchinari e abrasivi adeguati alla natura del materiale, fino al raggiungimento della finitura richiesta dalla DL; pulizia finale e trattamento protettivo delle superfici.
Sono compresi tutti i materiali e la posa, e successiva rimozione, di protezioni idonne a preservare i manufatti non coinvolti dall'intervento ed ogni onere e magistero per dare il lavoro completo, finito a regola d’arte e conforme alle prescrizioni della Direzione Lavori.
Inclusi oneri di sicurezza ai sensi del Dlgs n° 81/2008</t>
    </r>
  </si>
  <si>
    <t>piano primo corridoio est</t>
  </si>
  <si>
    <t>piano primo camera 114 compreso bagno</t>
  </si>
  <si>
    <t>disimpegno camere 115 - 116</t>
  </si>
  <si>
    <t>Ripristino pavimentazioni in legno</t>
  </si>
  <si>
    <t xml:space="preserve">Ripristino di pavimentazioni in legno esistenti, mediante interventi di sistemazione, sostituzione e finitura delle parti danneggiate, eseguiti secondo indicazioni della Direzione Lavori.
Sono compresi e compensati nella presente voce:
 - rilievo dello stato di fatto e verifica dell’integrità del sottofondo;
 - rimozione di elementi ammalorati o distaccati;
 - sostituzione di liste, doghe o quadrotte con elementi in essenza e formato analoghi agli esistenti;
 - fissaggio mediante prodotti specifici per pavimenti in legno;
 - levigatura, carteggiatura e finitura superficiale (oliatura) con prodotti idonei all’uso interno;
 - pulizia finale del pavimento e protezione fino a ultimazione lavori;
Sono compresi tutti i materiali e la posa, e successiva rimozione, di protezioni idonne a preservare i manufatti non coinvolti dall'intervento ed ogni onere e magistero per dare il lavoro completo, finito a regola d’arte e conforme alle prescrizioni della Direzione Lavori.
Inclusi oneri di sicurezza ai sensi del Dlgs n° 81/2008
</t>
  </si>
  <si>
    <t>Ripristino rivestimenti scale esistenti</t>
  </si>
  <si>
    <t>Esecuzione di interventi di ripristino del rivestimento di scale in materiale lapideo (alzate, pedate, pianerottoli e battiscopa) di scale mediante operazioni di rimozione di sporco, incrostazioni, residui di collanti o malte mediante prodotti specifici non aggressivi e compatibili con il materiale esistente; ripresa e fissaggio delle lastre o elementi distaccati, tramite incollaggio con resine epossidiche, malte cementizie o adesivi idonei; stuccatura delle fughe e delle discontinuità con materiali compatibili per colore e caratteristiche meccaniche; pulizia finale e trattamento protettivo delle superfici, ove previsto. Compresa sostituizione delle eventali lastre ammalorate con altre di analoga tipologia.
Sono compresi tutti i materiali e la posa, e successiva rimozione, di protezioni idonne a preservare i manufatti non coinvolti dall'intervento ed ogni onere e magistero per dare il lavoro completo, finito a regola d’arte e conforme alle prescrizioni della Direzione Lavori.
Inclusi oneri di sicurezza ai sensi del Dlgs n° 81/2008.</t>
  </si>
  <si>
    <t>Pavimentazione scale interne nuove</t>
  </si>
  <si>
    <t xml:space="preserve">Fornitura di rivestimento di scale interne, comprendente alzate e pedate in marmo naturale di prima scelta, con spessore idoneo alla destinazione d’uso, analogo all'esistente, complete di battiscopa in marmo coordinato, sagomato come esistente.
La voce comprende inoltre la fornitura e posa di collanti, malte di allettamento e materiali di fissaggio idonei.
Sono compresi gli oneri di trasporto ed ogni onere e magistero per dare il lavoro completo, finito a regola d’arte e conforme alle prescrizioni della Direzione Lavori.
Inclusi oneri di sicurezza ai sensi del Dlgs n° 81/2008.
</t>
  </si>
  <si>
    <t>piano terra pianerottolo</t>
  </si>
  <si>
    <t>piano terra gradini</t>
  </si>
  <si>
    <t>Posa pavimentazione scale interne nuove</t>
  </si>
  <si>
    <t xml:space="preserve">Posa in opera di rivestimento di scale interne in marmo naturale di prima scelta, con spessore idoneo alla destinazione d’uso, analogo all'esistente, inclusa la posa di battiscopa in marmo, sagomato come esistente.
La voce comprende inoltre: 
 - taglio, sagomatura e finitura dei pezzi a misura;
 - eventuale lavorazione del bordo a toro, bisello o altra finitura esistente;
 - stuccature, levigatura e lucidatura a piombo;
 - riempimenti, sigillature dei giunti con mastici o resine colorate;
 - pulizia finale della superficie posata e protezione fino a fine lavori;
Sono compresi tutti i materiali e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
</t>
  </si>
  <si>
    <t>Striscia antiscivolo</t>
  </si>
  <si>
    <t>Fornitura e posa di striscia antiscivolo sul bordo della pedata delle scale esistenti, in conformità alla normativa vigente. Inclusi: rilievo misure, preparazione del supporto, taglio e posa a misura, inserto antiscivolo, sigillature, pulizia finale e ogni onere per consegna a regola d’arte. Inclusi oneri di sicurezza ai sensi del Dlgs n° 81/2008.</t>
  </si>
  <si>
    <t>scala c.a. nuova nord</t>
  </si>
  <si>
    <t>scala terrazzo</t>
  </si>
  <si>
    <t>Integrazione di pavimentazioni esistenti  - ricucitura</t>
  </si>
  <si>
    <t>opzione 1 - piastrelle esagonali</t>
  </si>
  <si>
    <t>Fornitura di piastrelle tipo cementine esagonali spessore 14 mm, pressate a freddo ad alta resistenza, classe antrisdrucciolo R9, in mix di colori a scelta della D.L. per ricucitura delle superfici non recuperabili o danneggiate.
Sono compresi oneri di trasporto, sfridi ed ogni onere e magistero per dare il lavoro completo, finito a regola d’arte e conforme alle prescrizioni della Direzione Lavori. 
Inclusi oneri di sicurezza ai sensi del Dlgs n° 81/2008.</t>
  </si>
  <si>
    <t>piano terra disimpegno camere 003 - 004</t>
  </si>
  <si>
    <t xml:space="preserve">piano terra ingresso ascensore pzz cassini </t>
  </si>
  <si>
    <t xml:space="preserve">piano primo corridoio </t>
  </si>
  <si>
    <t>asole impianti</t>
  </si>
  <si>
    <t>opzione 1 - posa piastrelle esagonali</t>
  </si>
  <si>
    <t>Posa di piastrelle tipo cementine esagonali spessore 14 mm, pressate a freddo ad alta resistenza, classe antrisdrucciolo R9, in mix di colori a scelta della D.L. per ricucitura delle superfici non recuperabili o danneggiate.9, in mix di colori a scelta della D.L., posate secondo schema esecutivo. 
L’intervento comprende:
- pulitura preliminare accurata delle superfici, mediante rimozione di polveri, residui incoerenti e materiali distaccati;
- eventuale integrazione e livellamento superficiale per preparare il piano di posa;
-finitura superficiale mediante posa a colla delle piastrelle, compresi tagli, sfridi, materiali di consumo, stuccatura con resina epossidica in tinta a scelta della D.L. 
Sono compresi tutti i materiali,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t>
  </si>
  <si>
    <t xml:space="preserve">opzione 2 - resina </t>
  </si>
  <si>
    <t>Intervento di ripristino e consolidamento di pavimentazioni esistenti, eseguito mediante ricucitura delle superfici non recuperabili o danneggiate con resine epossidiche o poliuretaniche ad alta resistenza meccanica e chimica, in tinta a scelta della Direzione Lavori, al fine di ristabilire la continuità estetica e funzionale del piano di calpestio.
L’intervento comprende:
- pulitura preliminare accurata delle superfici, mediante rimozione di polveri, residui incoerenti e materiali distaccati;
- preparazione dei bordi delle fessurazioni e delle lacune con taglio netto e pulizia dei margini;
- applicazione di primer di adesione e successiva ricucitura mediante colatura o spatolatura di resine bicomponenti, caricate con inerti selezionati e pigmentate secondo il colore approvato dalla Direzione Lavori;
-eventuale integrazione e livellamento superficiale per raccordare le porzioni riparate con la pavimentazione esistente;
-finitura superficiale mediante levigatura e lucidatura, fino a garantire uniformità visiva e prestazionale con le parti contigue.
Sono compresi tutti i materiali, oneri di trasporto,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t>
  </si>
  <si>
    <t>opzione 3 - gres Set Gem Pearl</t>
  </si>
  <si>
    <t>Intervento di ripristino e consolidamento di pavimentazioni esistenti, eseguito mediante ricucitura delle superfici non recuperabili o danneggiate con piastrelle ceramiche in grès porcellanato realizzate mediante pressatura a secco di atomizzato ottenuto da impasti pregiati di materie prime naturali, tipo Set Geam Peral 90*90 Ceramica Santagostino, classe antrisdrucciolo R10, al fine di ristabilire la continuità estetica e funzionale del piano di calpestio.
Sono compresi oneri di trasporto, sfridi e ogni onere e magistero per dare il lavoro completo, finito a regola d’arte e conforme alle prescrizioni della Direzione Lavori. 
Inclusi oneri di sicurezza ai sensi del Dlgs n° 81/2008.</t>
  </si>
  <si>
    <t>opzione 3 - posa gres Set Gem Pearl</t>
  </si>
  <si>
    <t>Posa di piastrelle ceramiche in grès porcellanato realizzate mediante pressatura a secco di atomizzato ottenuto da impasti pregiati di materie prime naturali, tipo Set Geam Peral 90*90 Ceramica Santagostino, classe antrisdrucciolo R10, posate secondo schema esecutivo. 
L’intervento comprende:
- pulitura preliminare accurata delle superfici, mediante rimozione di polveri, residui incoerenti e materiali distaccati;
- eventuale integrazione e livellamento superficiale per preparare il piano di posa;
-finitura superficiale mediante posa a colla delle piastrelle, compresi tagli, sfridi, materiali di consumo, stuccatura con resina epossidica in tinta a scelta della D.L. 
Sono compresi tutti i materiali,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t>
  </si>
  <si>
    <t xml:space="preserve">Nuove pavimentazioni interne </t>
  </si>
  <si>
    <t>opzione 1 - ceramica esagonale</t>
  </si>
  <si>
    <t>Fornitura di piastrelle tipo cementine esagonali spessore 14 mm, pressate a freddo ad alta resistenza, classe antrisdrucciolo R9, in tinta a scelta della D.L..
Sono compresi oneri di trasporto, sfridi ed ogni onere e magistero per dare il lavoro completo, finito a regola d’arte e conforme alle prescrizioni della Direzione Lavori. 
Inclusi oneri di sicurezza ai sensi del Dlgs n° 81/2008.</t>
  </si>
  <si>
    <t>piano ammezzato P0-P1 ascensore</t>
  </si>
  <si>
    <t>opzione 1 - posa ceramica esagonale</t>
  </si>
  <si>
    <t>Posa di piastrelle tipo cementine esagonali spessore 14 mm, pressate a freddo ad alta resistenza, classe antrisdrucciolo R9, in tinta a scelta della D.L., posate secondo schema esecutivo. 
L’intervento comprende:
- pulitura preliminare accurata delle superfici, mediante rimozione di polveri, residui incoerenti e materiali distaccati;
- eventuale integrazione e livellamento superficiale per preparare il piano di posa;
-finitura superficiale mediante posa a colla delle piastrelle, compresi tagli, sfridi, materiali di consumo, stuccatura con resina epossidica in tinta a scelta della D.L. 
Sono compresi tutti i materiali,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t>
  </si>
  <si>
    <t>opzione 2 - fornitura gres Set Gem Pearl</t>
  </si>
  <si>
    <t>Fornitura di piastrelle ceramiche in grès porcellanato realizzate mediante pressatura a secco di atomizzato ottenuto da impasti pregiati di materie prime naturali, tipo Set Geam Peral 90*90 Ceramica Santagostino, classe antrisdrucciolo R10, al fine di ristabilire la continuità estetica e funzionale del piano di calpestio. 
Sono compresi tutti oneri di trasporto, sfridi, assistenze murarie e ogni onere e magistero per dare il lavoro completo, finito a regola d’arte e conforme alle prescrizioni della Direzione Lavori. 
Inclusi oneri di sicurezza ai sensi del Dlgs n° 81/2008.</t>
  </si>
  <si>
    <t>opzione 2 - posa gres Set Gem Pearl</t>
  </si>
  <si>
    <t>opzione 3 - pastellone</t>
  </si>
  <si>
    <t>Realizzazione di pavimento in "pastellone" composto da scaglie, polveri di marmo e paste colorate, legate con collanti trasparenti epossidici secondo il modello personalizato rappresentato da campioni che devono essere approvati dalla D.L. E' compresa levigatura e lucidatura a più passaggi di mole, con macchina tradizionale ad acqua tipo "genovese", trattamento finale con prodotti di alta qualità al fine di proteggere adeguatamente il materiale. Spessore medio 12-13mm, Serie ps4343s.
Sono compresi tutti i materiali, oneri di trasporto,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t>
  </si>
  <si>
    <t>Pavimenti industriali</t>
  </si>
  <si>
    <t>Esecuzione di pavimentazione industriale continua in calcestruzzo, su struttura in c.a. (questa esclusa), a riporto fresco su fresco di pastina di quarzo granulare o cemento, dosata a Kg/m2 10 di quarzo e Kg 8 di cemento e massetto in calcestruzzo a resistenza caratteristica C25/ 30 con slump S4-5 spessore 15 cm, compresa la formazione delle pendenze, compresa la lisciatura finale con la frattazzatrice meccanica, taglio a riquadri da 9-13mq e sigillatura dei giunti. Inclusa la fornitura dei materiali, comprese le assistenze murarie. E' compreso ogni onere per dare il lavoro finito a regola d'arte.
Incluso oneri di sicurezza ai sensi del Dlgs n° 81/ 2008.</t>
  </si>
  <si>
    <t xml:space="preserve">piano interrato </t>
  </si>
  <si>
    <t>piano interrato L.T.</t>
  </si>
  <si>
    <t>piano terra cabina di consegna</t>
  </si>
  <si>
    <t>piano ammezzato P0-P1 ripostiglio</t>
  </si>
  <si>
    <t>piano secondo locale tecnico 1</t>
  </si>
  <si>
    <t>piano secondo locale tecnico 2</t>
  </si>
  <si>
    <t>Fornitura battiscopa</t>
  </si>
  <si>
    <t>Fornitura di battiscopa in legno laccato a finitura opaca, di altezza, profilo e colore secondo indicazioni della Direzione Lavori. Compresi oneri di trasporto,  sfridi ed ogni altro onere necessario per consegnare l’opera ultimata a perfetta regola d’arte. Inclusi oneri di sicurezza ai sensi del Dlgs n° 81/2008.</t>
  </si>
  <si>
    <t>piano terra disimpegno camera 003-004</t>
  </si>
  <si>
    <t>piano terra camera 014 corridoio</t>
  </si>
  <si>
    <t>piano ammezzato P0-P1 ingresso nord</t>
  </si>
  <si>
    <t>disimpegno camera 115-116</t>
  </si>
  <si>
    <t>piano primo corridoio antistante deposito</t>
  </si>
  <si>
    <t>PAVIMENTO INDUSTRIALE</t>
  </si>
  <si>
    <t>piano secondo passaggio impianti</t>
  </si>
  <si>
    <t>piano secondo vuoto tecnico</t>
  </si>
  <si>
    <t>Posa di battiscopa</t>
  </si>
  <si>
    <t>Posa in opera, mediante incollaggio con adesivo specifico o fissaggio meccanico a scomparsa, di battiscopa in legno laccato a finitura opaca, di altezza, profilo e colore secondo  indicazioni della Direzione Lavori. Compresi: tagli, giunzioni, stuccatura e ritocco dei punti di fissaggio. Compresi inoltre mezzi di sollevamento, sfridi, assistenze murarie, opere provvisionali, smaltimento materiali di risulta, DPI, sicurezza di cantiere ed ogni altro onere necessario per consegnare l’opera ultimata a perfetta regola d’arte. Inclusi oneri di sicurezza ai sensi del Dlgs n° 81/2008.</t>
  </si>
  <si>
    <t>Fornitura di battiscopa bagni</t>
  </si>
  <si>
    <t>Fornitura di battiscopa in gres a finitura opaca, di altezza, profilo e colore secondo  indicazioni della Direzione Lavori. Compresi oneri di trasporto, sfridi ed ogni altro onere necessario per consegnare l’opera ultimata a perfetta regola d’arte. Inclusi oneri di sicurezza ai sensi del Dlgs n° 81/2008.</t>
  </si>
  <si>
    <t>piano terra camera 014 bagni</t>
  </si>
  <si>
    <t>piano ammezzato P0-P1 bagno ufficio</t>
  </si>
  <si>
    <t>Posa di battiscopa bagni</t>
  </si>
  <si>
    <t>Posa in opera, mediante incollaggio con adesivo specifico o fissaggio meccanico a scomparsa, di battiscopa in gres a finitura opaca, di altezza, profilo e colore secondo  indicazioni della Direzione Lavori. Compresi: tagli, giunzioni, stuccatura e ritocco dei punti di fissaggio. Compresi inoltre mezzi di sollevamento, sfridi, assistenze murarie, opere provvisionali, smaltimento materiali di risulta, DPI, sicurezza di cantiere ed ogni altro onere necessario per consegnare l’opera ultimata a perfetta regola d’arte. Inclusi oneri di sicurezza ai sensi del Dlgs n° 81/2008.</t>
  </si>
  <si>
    <t>Raccordi corridoi-camere in pietra di verezzo</t>
  </si>
  <si>
    <t xml:space="preserve">Fornitura di elementi di raccordo realizzati a misura (dimensioni max 120cm*80cm*15h), in pietra di Verezzo, sagomati per formazione di rampa, posizionati in corrispondenza delle porte interne delle camere per colmare il dislivello di pavimento esistente fra corridoio e camere stesse. Gli elementi dovranno essere eseguiti con lastre di pietra naturale di prima scelta, esenti da difetti, con spessore minimo di 3cm , taglio rettificato e finitura superficiale fiammata.
Sono compresi tutti gli oneri di trasporto, gli sfridi ed ogni onere e magistero per dare il lavoro completo, finito a regola d’arte e conforme alle prescrizioni della Direzione Lavori. 
Inclusi oneri di sicurezza ai sensi del Dlgs n° 81/2008.
</t>
  </si>
  <si>
    <t>Posa raccordi corridoi-camere in pietra di verezzo</t>
  </si>
  <si>
    <t xml:space="preserve">Posa in opera di elementi di raccordo realizzati a misura (dimensioni max 120cm*80cm*15h), in pietra di Verezzo, sagomati per formazione di rampa, posizionati in corrispondenza delle porte interne delle camere per colmare il dislivello di pavimento esistente fra corridoio e camere stesse. Gli elementi dovranno essere eseguiti con lastre di pietra naturale di prima scelta, esenti da difetti, con spessore minimo di 3cm , taglio rettificato e finitura superficiale fiammata.
Il prezzo comprende e compensa ogni onere per:
 - rimozione del pavimento e del sottofondo fino alla quota necessaria per l'alloggiamento del manufatto in pietra, compresa preparazione del fondo
 - rilievo in sito e verifica delle misure;
 - lieve bisellatura dei bordi e taglio a misura per inserimento in corrispondenza degli sguinci del muro
 - fornitura dei materiali di allettamento (malta cementizia o collante idoneo);
 - stuccatura dei giunti;
 - pulizia finale e trattamento protettivo idrorepellente;
Sono compresi tutti i materiali,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
</t>
  </si>
  <si>
    <t>Pavimentazione in gres galleggiante fornitura</t>
  </si>
  <si>
    <t>Fornitura di pavimentazione galleggiante costituita da lastre in gres porcellanato Porcellanosa - Bottega Caliza, 60x60 spess.2, posate piedini e sottostruttura per pavimento galleggiante stistema ARKIMEDE con piedini e magatelli "Dakota", per impieghi esterni su terrazze, logge, coperture piane o superfici pedonabili.
Le lastre dovranno avere spessore adeguato all’uso previsto, bordi rettificati e calibrati. I supporti dovranno essere regolabili in altezza, resistenti ai carichi, ai cicli di gelo/disgelo, ai raggi UV e dotati di dispositivi per il bloccaggio e il corretto allineamento delle fughe.
La voce si intende comprensiva della fornitura dei supporti regolabili e della sottostruttura, con regolazione altimetrica e allineamento ortogonale;
Compresi inoltre oneri di trasporto, sfridi ed ogni altro onere necessario per consegnare l’opera ultimata a perfetta regola d’arte.</t>
  </si>
  <si>
    <t>Posa pavimentazione in gres galleggiante</t>
  </si>
  <si>
    <t>Posa di pavimentazione galleggiante costituita da lastre in gres porcellanato Porcellanosa - Bottega Caliza, 60x60 spess.2, posate piedini e sottostruttura per pavimento galleggiante stistema ARKIMEDE con piedini e magatelli "Dakota", per impieghi esterni su terrazze, logge, coperture piane o superfici pedonabili.
Le lastre dovranno avere spessore adeguato all’uso previsto, bordi rettificati e calibrati. I supporti dovranno essere regolabili in altezza, resistenti ai carichi, ai cicli di gelo/disgelo, ai raggi UV e dotati di dispositivi per il bloccaggio e il corretto allineamento delle fughe.
La voce si intende comprensiva di tutte le seguenti lavorazioni:
 - rilievo delle superfici e verifica delle pendenze;
 - realizzazione di cordoli di contenimento, ove necessari;
 -  pulizia del piano di posa e controllo della planarità o delle pendenze verso i punti di raccolta acqua;
 -  posa delle lastre in gres con giunto aperto o distanziatori preimpostati;
 - tagli, forature e sagomature a misura in corrispondenza di pozzetti, parapetti, pluviali o altri elementi emergenti;
 -  controllo della planarità e stabilità delle lastre, assestamento finale;
 - pulizia finale del pavimento, protezione temporanea fino alla consegna.
Compresi inoltre oneri per mezzi di sollevamento, sfridi, assistenze murarie, opere provvisionali, smaltimento materiali di risulta, DPI, sicurezza di cantiere ed ogni altro onere necessario per consegnare l’opera ultimata a perfetta regola d’arte.</t>
  </si>
  <si>
    <t>Pezzi speciali in gres a "L"</t>
  </si>
  <si>
    <t>Fornitura di pezzi speciali ricavati da lastre Bottega Caliza, 60x60 spess.2, preassemblati a  45° a"L" per rivestire i cordoli di contenimento dei pavimenti galleggianti in gres.
Compresi inoltre oneri di trasporto, sfridi ed ogni altro onere necessario per consegnare l’opera ultimata a perfetta regola d’arte.</t>
  </si>
  <si>
    <t>Posa pezzi speciali in gres a "L"</t>
  </si>
  <si>
    <t>Posa di pezzi speciali ricavati da lastre Bottega Caliza, 60x60 spess.2, preassemblati a  45° a"L" per rivestire i cordoli di contenimento dei pavimenti galleggianti in gres.
La voce si intende comprensiva di tutte le seguenti lavorazioni e forniture:
 - rilievo delle superfici ;
 -  posa dei pezzi speciali preassemblati;
 - tagli, forature e sagomature a misura in corrispondenza di pozzetti, parapetti, pluviali o altri elementi emergenti;
 - stuccatura con malta epossidica in tinta a scelta della D.L.
 - pulizia finale del pavimento, protezione temporanea fino alla consegna.
Compresi inoltre oneri per mezzi di sollevamento, sfridi, assistenze murarie, opere provvisionali, smaltimento materiali di risulta, DPI, sicurezza di cantiere ed ogni altro onere necessario per consegnare l’opera ultimata a perfetta regola d’arte.</t>
  </si>
  <si>
    <t>Pavimentazione in gres per esterni incollata</t>
  </si>
  <si>
    <t>Fornitura di gres porcellanato Porcellanosa - Bottega Caliza, 60x60, classe antrisdrucciolo R11, in mix di colori a scelta della D.L.. 
Sono compresi tutti gli oneri di trasporto, sfridi ed ogni onere e magistero per dare il lavoro completo, finito a regola d’arte e conforme alle prescrizioni della Direzione Lavori. 
Inclusi oneri di sicurezza ai sensi del Dlgs n° 81/2008.</t>
  </si>
  <si>
    <t>piano primo solaio scala di emergenza cx</t>
  </si>
  <si>
    <t>pianerottolo scala nuova su via astraldi +17,49</t>
  </si>
  <si>
    <t>Posa pavimentazione in gres per esterni incollata</t>
  </si>
  <si>
    <t>Posa di gres porcellanato Porcellanosa - Bottega Caliza, 60x60, classe antrisdrucciolo R11, in mix di colori a scelta della D.L.. 
L’intervento comprende:
- pulitura preliminare accurata delle superfici, mediante rimozione di polveri, residui incoerenti e materiali distaccati;
- eventuale integrazione e livellamento superficiale per preparare il piano di posa;
-finitura superficiale mediante posa a colla delle piastrelle, compresi tagli, sfridi, materiali di consumo, stuccatura con resina epossidica in tinta a scelta della D.L. 
Sono compresi tutti i materiali,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t>
  </si>
  <si>
    <t>Battiscopa in gres</t>
  </si>
  <si>
    <t>Fornitura di battiscopa in gres porcellanato Porcellanosa - Bottega Caliza, 6x60, classe antrisdrucciolo R11, ricavato da lastre 60*60, compresa la molatura della testa a vista. 
Sono compresi tutti gli oneri di trasporto, gli sfridi ed ogni onere e magistero per dare il lavoro completo, finito a regola d’arte e conforme alle prescrizioni della Direzione Lavori. 
Inclusi oneri di sicurezza ai sensi del Dlgs n° 81/2008.</t>
  </si>
  <si>
    <t>copertura terrazzo area consumaizone 1</t>
  </si>
  <si>
    <t>Posa battiscopa in gres</t>
  </si>
  <si>
    <t>Posa di battiscopa in gres porcellanato Porcellanosa - Bottega Caliza, 6x60, classe antrisdrucciolo R11, ricavato da lastre 60*60, compresa la molatura della testa a vista. Compresa la stuccatura con malta epossidica in tinta a scelta della D.L.
Sono compresi tutti i materiali,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t>
  </si>
  <si>
    <t>Pavimentazione in pietra di Verezzo incollata</t>
  </si>
  <si>
    <t xml:space="preserve">Fornitura di pavimentazione in pietra naturale per esterni tipo pietra di Verezzo, spessore 2 cm, formato a correre, con finitura superficiale fiammata antiscivolo classe R11, posata mediante incollaggio su sottofondo idoneo.
Sono compresi tutti gli oneri di trasporto, sfridi ed ogni onere e magistero per dare il lavoro completo, finito a regola d’arte e conforme alle prescrizioni della Direzione Lavori. 
Inclusi oneri di sicurezza ai sensi del Dlgs n° 81/2008.
</t>
  </si>
  <si>
    <t>piano interrato cavedio sacrestia</t>
  </si>
  <si>
    <t>rampa via astraldi</t>
  </si>
  <si>
    <t>piano ammezzato ingresso +9,20</t>
  </si>
  <si>
    <t>Posa pavimentazione in pietra di Verezzo incollata</t>
  </si>
  <si>
    <t xml:space="preserve">Posa di pavimentazione in pietra naturale per esterni tipo pietra di Verezzo, spessore 2 cm, formato a correre, con finitura superficiale fiammata antiscivolo classe R11, posata mediante incollaggio su sottofondo idoneo.
Compresi nel prezzo: preparazione del supporto, eventuale primer o livellamento, taglio e adattamento pezzi a misura, stesura di adesivo specifico per esterni gelivi, stuccatura dei giunti con malta epossidica in tinta a scelta della D.L., pulizia finale e ogni onere per consegna a perfetta regola d’arte.
Sono compresi tutti i materiali,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
</t>
  </si>
  <si>
    <t>Pezzi speciali in pietra di Verezzo - bordo con gocciolatoio</t>
  </si>
  <si>
    <t xml:space="preserve">Fornitura di pavimentazione in pietra naturale per esterni tipo pietra di Verezzo, spessore 3 cm, larghezza 30cm, lunghezza a correre, con finitura superficiale fiammata antiscivolo classe R11, posata mediante incollaggio su sottofondo idoneo, compresa formazione di gocciolatoio su un lato e bisellatura dello spigolo.
Sono compresi tutti gli oneri di trasporto, gli sfridi ed ogni onere e magistero per dare il lavoro completo, finito a regola d’arte e conforme alle prescrizioni della Direzione Lavori. 
Inclusi oneri di sicurezza ai sensi del Dlgs n° 81/2008.
</t>
  </si>
  <si>
    <t>Posa pezzi speciali in pietra di Verezzo - bordo con gocciolatoio</t>
  </si>
  <si>
    <t xml:space="preserve">Posa di pavimentazione in pietra naturale per esterni tipo pietra di Verezzo, spessore 3 cm, larghezza 30cm, lunghezza a correre, con finitura superficiale fiammata antiscivolo classe R11, posata mediante incollaggio su sottofondo idoneo, compresa formazione di gocciolatoio su un lato e bisellatura dello spigolo.
Compresi nel prezzo: preparazione del supporto, eventuale primer o livellamento, taglio e adattamento pezzi a misura, stesura di adesivo specifico per esterni gelivi, stuccatura dei giunti con malta epossidica in tinta a scelta della D.L., pulizia finale.
Sono compresi tutti i materiali,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
</t>
  </si>
  <si>
    <t>Zoccolatura in pietra di verezzo</t>
  </si>
  <si>
    <t>Fornitura di lastra in pietra di Verezzo, da lastre 30*60 spessore 2 cm, finitura fiammata, compresa la bisellatura degli spigoli. 
Sono compresi tutti gli oneri di trasporto, gli sfridi ed ogni onere e magistero per dare il lavoro completo, finito a regola d’arte e conforme alle prescrizioni della Direzione Lavori. 
Inclusi oneri di sicurezza ai sensi del Dlgs n° 81/2008.</t>
  </si>
  <si>
    <t>prospetto ovest</t>
  </si>
  <si>
    <t>Posa zoccolatura in pietra di verezzo</t>
  </si>
  <si>
    <t>Posa "a colla" di lastra in pietra di Verezzo, da lastre 30*60 spessore 2 cm, finitura fiammata, compresa la bisellatura degli spigoli. Compresa la stuccatura con malta epossidica in tinta a scelta della D.L.
Sono compresi tutti i materiali di consumo,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t>
  </si>
  <si>
    <t>Scale esterne</t>
  </si>
  <si>
    <t>opzione 1 - pietra di verezzo</t>
  </si>
  <si>
    <t xml:space="preserve">Fornitura di rivestimento in Pietra di Verezzo per scale esterne, costituita da alzata sp.2cm e alzata spessore 2cm con lavorazione sulla testa per formazione di scuretto, finitura fiammata. 
Sono compresi tutti gli oneri di trasporto, gli sfridi. E' compreso ogni onere per dare il lavoro a regola d'arte. Inclusi oneri di sicurezza ai sensi del Dlgs n° 81/ 2008.
</t>
  </si>
  <si>
    <t>opzione 1 - posa pietra di verezzo</t>
  </si>
  <si>
    <t xml:space="preserve">Posa di rivestimento in Pietra di Verezzo per scale esterne, costituita da alzata sp.2cm e alzata spessore 2cm con lavorazione sulla testa per formazione di scuretto, finitura fiammata.  Il piano di posa dovrà essere verificato, pulito e regolarizzato mediante rasatura o livellamento con idonei prodotti, al fine di assicurare la perfetta adesione e complanarità del rivestimento. Compresa la stuccatura finale della scala con premiscelati (tipo Mapei Keracolor FF) del colore scelto dalla DL o con opportuna malta composta dall'impasto di polvere di pietra dello stesso colore e cemento bianco. Sono compresi tutti i materiali di consumo, mezzi di sollevamento, sfridi, assistenze murarie, opere provvisionali.
E' compreso ogni onere per dare il lavoro a regola d'arte. Inclusi oneri di sicurezza ai sensi del Dlgs n° 81/ 2008.
</t>
  </si>
  <si>
    <r>
      <rPr>
        <b/>
        <sz val="11"/>
        <color theme="0" tint="-0.499984740745262"/>
        <rFont val="Calibri Light"/>
        <family val="2"/>
      </rPr>
      <t xml:space="preserve">opzione 1 - </t>
    </r>
    <r>
      <rPr>
        <b/>
        <sz val="11"/>
        <color theme="1"/>
        <rFont val="Calibri Light"/>
        <family val="2"/>
      </rPr>
      <t>battiscopa pietra di verezzo</t>
    </r>
  </si>
  <si>
    <t xml:space="preserve">Fornitura di battiscopa a scivolo in Pietra di Verezzo per scale esterne, costituito da lastre sp.2cm, larghezza 30cm, con bisellatura dei bordi, finitura fiammata. Sono compresi tutti gli oneri di trasporto, gli sfridi.
E' compreso ogni onere per dare il lavoro a regola d'arte. Inclusi oneri di sicurezza ai sensi del Dlgs n° 81/ 2008.
</t>
  </si>
  <si>
    <t>rampa</t>
  </si>
  <si>
    <t>ml</t>
  </si>
  <si>
    <t>considerato a ml</t>
  </si>
  <si>
    <r>
      <rPr>
        <b/>
        <sz val="11"/>
        <color theme="0" tint="-0.499984740745262"/>
        <rFont val="Calibri Light"/>
        <family val="2"/>
      </rPr>
      <t>opzione 1 -</t>
    </r>
    <r>
      <rPr>
        <b/>
        <sz val="11"/>
        <rFont val="Calibri Light"/>
        <family val="2"/>
      </rPr>
      <t xml:space="preserve"> posa </t>
    </r>
    <r>
      <rPr>
        <b/>
        <sz val="11"/>
        <color theme="1"/>
        <rFont val="Calibri Light"/>
        <family val="2"/>
      </rPr>
      <t>battiscopa pietra di verezzo</t>
    </r>
  </si>
  <si>
    <t xml:space="preserve">Posa di battiscopa a scivolo in Pietra di Verezzo per scale esterne, costituito da lastre sp.2cm, larghezza 30cm, con bisellatura dei bordi, finitura fiammata.  Il piano di posa dovrà essere verificato, pulito e regolarizzato mediante rasatura o livellamento con idonei prodotti, al fine di assicurare la perfetta adesione e complanarità del rivestimento. Compresa la stuccatura finale con premiscelati (tipo Mapei Keracolor FF) del colore scelto dalla DL o con opportuna malta composta dall'impasto di polvere di pietra dello stesso colore e cemento bianco. Sono compresi tutti i materiali di consumo, mezzi di sollevamento, sfridi, assistenze murarie, opere provvisionali.
E' compreso ogni onere per dare il lavoro a regola d'arte. Inclusi oneri di sicurezza ai sensi del Dlgs n° 81/ 2008.
</t>
  </si>
  <si>
    <t>opzione 2 - resina mapei</t>
  </si>
  <si>
    <t xml:space="preserve">Realizzazione di rivestimento di scale esterne con rasatura cementizia, a indurimento ultrarapido per ambienti esterni, spessore fino a 2cm, tipo Ultratop Outdoor Mapei, in tinta a scelta della D.L.  Il piano di posa dovrà essere verificato, pulito e regolarizzato mediante rasatura o livellamento con idonei prodotti, al fine di assicurare la perfetta adesione e complanarità del rivestimento. Compreso risvolto su un lato per formazione del battiscopa a scivolo di altezza pari a circa 20cm.
E' compreso ogni onere per dare il lavoro a regola d'arte. Inclusi oneri di sicurezza ai sensi del Dlgs n° 81/ 2008.
</t>
  </si>
  <si>
    <t>Scale esterne in gres</t>
  </si>
  <si>
    <t>Fornitura di pezzi speciali in gres porcellanato Porcellanosa - Bottega Caliza, ricavati da lastre 120x120, classe antrisdrucciolo R11, assemblati a formare alzate e pedate per scale esterne, con giunzione a 45°.  Fornitura di pezzi speciali in gres porcellanato Porcellanosa - Bottega Caliza, ricavati da lastre 30x600, classe antrisdrucciolo R11, tagliati per realizzare il battiscopa a scivolo, posto sul lato interno della scala. 
Compresi inoltre oneri di trasporto, sfridi ed ogni altro onere necessario per consegnare l’opera ultimata a perfetta regola d’arte.</t>
  </si>
  <si>
    <t>Posa scale esterne in gres</t>
  </si>
  <si>
    <t>Posa di pezzi speciali in gres porcellanato Porcellanosa - Bottega Caliza, ricavati da lastre 120x120, classe antrisdrucciolo R11, assemblati a formare alzate e pedate per scale esterne, con giunzione a 45°.  Posa di pezzi speciali in gres porcellanato Porcellanosa - Bottega Caliza, ricavati da lastre 30x600, classe antrisdrucciolo R11, tagliati per realizzare il battiscopa a scivolo, posto sul lato interno della scala. 
L’intervento comprende:
- rilievo delle superfici;
-  pulizia del piano di posa e controllo della planarità;
-  fornitura di pezzi speciali preassemblati per pedate e alzate;
 - fornitura e posa di pezzi speciali per formazione di battiscopa a scivolo
- tagli, forature e sagomature a misura;
- pulizia finale del pavimento, protezione temporanea fino alla consegna.
Compresi inoltre mezzi di sollevamento, sfridi, assistenze murarie, opere provvisionali, smaltimento materiali di risulta, DPI, sicurezza di cantiere ed ogni altro onere necessario per consegnare l’opera ultimata a perfetta regola d’arte.</t>
  </si>
  <si>
    <t>Battiscopa per scala in gres</t>
  </si>
  <si>
    <t>Fornitura di battiscopa a scivolo in gres porcellanato Porcellanosa - Bottega Caliza, larghezza 30cm, classe antrisdrucciolo R11, ricavato da lastre 60*60, compresa la molatura della testa a vista. 
Sono compresi oneri di trasporto, sfridi ed ogni onere e magistero per dare il lavoro completo, finito a regola d’arte e conforme alle prescrizioni della Direzione Lavori. 
Inclusi oneri di sicurezza ai sensi del Dlgs n° 81/2008.</t>
  </si>
  <si>
    <t>Posa battiscopa per scala in gres</t>
  </si>
  <si>
    <t>Posa di battiscopa a scivolo in gres porcellanato Porcellanosa - Bottega Caliza, larghezza 30cm, classe antrisdrucciolo R11, ricavato da lastre 60*60, compresa la molatura della testa a vista. Compresa la stuccatura con malta epossidica in tinta a scelta della D.L.
Sono compresi tutti i materiali,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t>
  </si>
  <si>
    <t>183-194</t>
  </si>
  <si>
    <t>Serramenti</t>
  </si>
  <si>
    <t>Persiane in legno</t>
  </si>
  <si>
    <t>Persiana a stecca aperta alla genovese in legno con telaio senza battuta e antello apribile, telaio principale realizzato con profili della sezione 45x60 mm assemblati negli angoli mediate idonee squadrette, il tutto colorato  con vernice epossidica  poliuretanica a forno in tinta a scelta della D.L. Ferramenta d'uso di primaria qualità.  Incluso ogni onere per eseguire il lavoro ad opera d'arte. Incluso fermapersiana in lega metallica verniciata tipo "omino", con tassello in materiale plastico.
Incluso oneri di sicurezza ai sensi del Dlgs n° 81/ 2008 e s.m.i.</t>
  </si>
  <si>
    <t xml:space="preserve">Fornitura e posa di porta persianata in alluminio, completa di telaio perimetrale, ante battenti con lamelle fisse, serratura con maniglia, cerniere registrabili e rete antinsetto integrata. Profili in alluminio verniciati a polveri, colore da campionario RAL a scelta della D.L.. Inclusi accessori di ferramenta, sigillature, fissaggi e regolazioni per consegna a perfetta regola d’arte. Compresi trasporto, movimentazione,  smaltimento in discarica autorizzata dei materiali di risulta e relativi oneri. Incluso ogni onere per eseguire il lavoro a regola d'arte. Inclusi oneri di sicurezza ai sensi del Dlgs n° 81/2008.
</t>
  </si>
  <si>
    <t>Fornitura e posa di serramenti in alluminio</t>
  </si>
  <si>
    <t xml:space="preserve">Fornitura e posa in opera di serramenti di portefinestre  in alluminio tipo Metra NCS 65 STH, completa di vetrocamera sigillata tramite guarnizione in gomma, profili fermavetro  ad incastro, gocciolatoio, serratura, ferramenta di attacco e sostegno, maniglie in alluminio, mod. tipo Paris, ditta Hoppe Group, maniglione antipanico, serratura iControl, con trasmittanza termica minima Uw inferiore ad 1,75 W/m2K., classe di resistenza di tenuta all'acqua rispondente alle norme  UNI EN 12207, classe di permeabilità all'acqua rispondente alle norme UNI EN 12208,  classe di resistenza al carico del vento rispondente alle norme UNI EN 12210, incluso controtelaio termico. Apertura a una o due ante. Incluso protezione dei manufatti. Incluso ogni onere per eseguire il lavoro a regola d'arte. 
Inclusi oneri di sicurezza ai sensi del Dlgs n° 81/2008.
</t>
  </si>
  <si>
    <t>Fornitura e posa di serramenti in legno</t>
  </si>
  <si>
    <t xml:space="preserve">Fornitura e posa in opera di serramenti di finestre e portefinestre  in legno di abete, larice o lamellare, rispondente al Decreto CAM del 11.10.2017 (criteri ambientali minimi) e marcatura CE (UNI EN 14351-1),
completa di vetrocamera sigillata tramite guarnizione in gomma, profili fermavetro  ad incastro, gocciolatoio, serratura, ferramaneta di attacco e sostegno, maniglie in alluminio, mod. tipo Paris, ditta Hoppe Group, con trasmittanza termica minima Uw inferiore ad 1,75 W/m2K., classe di resistenza di tenuta all'acqua rispondente alle norme  UNI EN 12207, classe di permeabilità all'acqua rispondente alle norme UNI EN 12208,  classe di resistenza al carico del vento rispondente alle norme UNI EN 12210, escluso controtelaio e la formazione di centinature. Apertura a una o due ante o vasistas. Incluso protezione dei manufatti. Incluso ogni onere per eseguire il lavoro a regola d'arte. 
Inclusi oneri di sicurezza ai sensi del Dlgs n° 81/2008.
</t>
  </si>
  <si>
    <t xml:space="preserve">piano terra porta finestra corridoio </t>
  </si>
  <si>
    <t>piano primo terrazzo-pianerottolo scala 205 portafinestra 1.52</t>
  </si>
  <si>
    <t>piano ammezzato terrazzo custode P1-P2 portafinestra 1-2.16</t>
  </si>
  <si>
    <t>Ripristino serramenti esistenti - opzione 2</t>
  </si>
  <si>
    <t>Ripristino di serramenti esistenti in legno/alluminio/PVC, comprensivo delle seguenti lavorazioni:
- sostituzione di vetro singolo o vetrocamera esistente con nuovo vetro/vetrocamera di sicurezza basso emissivo o applicazione di pellicola antisolare/antisfondamento certificata;
- sostituzione guarnizioni perimetrali e di battuta con nuove in EPDM/silicone o materiale equivalente;
- revisioni o sostituzioni di ferramenta e maniglie (mod. tipo Paris, ditta Hoppe Group);
- regolazione cerniere e punti di chiusura;
- pulizia, lubrificazione movimenti e controllo tenuta aria/acqua, regolazioni finali, prove di funzionamento. Comprensi ponteggi, trabattelli, opere provvisionali, protezione dei manufatti limitrofi mediante mascherature e teli, compresa la loro successiva rimozione.
Compresi trasporto, movimentazione,  smaltimento in discarica autorizzata dei materiali di risulta e relativi oneri. Incluso ogni onere per eseguire il lavoro a regola d'arte. Inclusi oneri di sicurezza ai sensi del Dlgs n° 81/2008.</t>
  </si>
  <si>
    <t xml:space="preserve">Fornitura e posa in opera di serramenti di finestre REI 60  in legno di abete, larice o lamellare, rispondente al Decreto CAM del 11.10.2017 (criteri ambientali minimi) e marcatura CE (UNI EN 14351-1), completa di vetrocamera sigillata tramite guarnizione in gomma, profili fermavetro  ad incastro, gocciolatoio, serratura, ferramaneta di attacco e sostegno, maniglie in alluminio, mod. tipo Paris, ditta Hoppe Group, con trasmittanza termica minima Uw inferiore ad 1,75 W/m2K., classe di resistenza di tenuta all'acqua rispondente alle norme  UNI EN 12207, classe di permeabilità all'acqua rispondente alle norme UNI EN 12208,  classe di resistenza al carico del vento rispondente alle norme UNI EN 12210, escluso controtelaio e la formazione di centinature. Apertura a una o due ante o vasistas. Incluso protezione dei manufatti. Incluso ogni onere per eseguire il lavoro a regola d'arte. 
Inclusi oneri di sicurezza ai sensi del Dlgs n° 81/2008.
</t>
  </si>
  <si>
    <t>Porte finestre a due ante con badge dall'esterno, uscita di sicurezza</t>
  </si>
  <si>
    <t>Fornitura e posa di porte-finestre a due ante con profili in legno e alluminio a taglio termico e vetrocamera di sicurezza, complete di lettore badge esterno per controllo accessi e maniglione antipanico interno per uscita di sicurezza.
Incluso: telaio e ante coibentate, serratura elettrificata, cerniere, guarnizioni termoespandenti, chiudiporta; trasporto, movimentazione, posa, fissaggi, cablaggi, regolazioni, prove di funzionamento, raccordo a murature/imbotti/boiserie, pulizia finale e tutti gli oneri di sicurezza e accessori per opera finita a regola d’arte.</t>
  </si>
  <si>
    <t>Griglie di ventilazione su serramenti</t>
  </si>
  <si>
    <t>Fornitura e posa di griglie di ventilazione igrometriche da installare su serramenti esistenti, complete di telaio, corpo diffusore e dispositivo autoregolante del flusso d’aria in funzione dell’umidità interna. Le griglie dovranno essere costituite da materiale resistente alla corrosione (alluminio verniciato, PVC o equivalente approvato dalla D.L.), con finitura in tinta richiesta dalla Direzione Lavori, complete di eventuali elementi di coprifilo e carterature interne/esterne.
La voce comprende in via esemplificativa e non esaustiva:
 - rilievo delle misure sui serramenti esistenti e verifica di compatibilità;
 - predisposizione sedi di alloggiamento, fresature, tagli o fori su telaio del serramento, con ripristino delle finiture;
 - sigillature perimetrali e sistemi di fissaggio meccanico o a incasso nascosto;
 - eventuale canalizzazione interna o esterna e raccordi con il serramento;
 - pulizia finale, messa in funzione e verifica del corretto funzionamento igroregolabile;
 -  oneri per opere provvisionali, protezione dei locali, smaltimento dei residui e tutti i DPI necessari alla sicurezza.
L’intervento si intende eseguito a regola d’arte e a corpo finito, completo in ogni sua parte, senza esclusione di forniture, accessori, manodopera o quant’altro necessario per consegnare l’opera perfettamente installata e funzionante. Inclusi oneri di sicurezza ai sensi del Dlgs n° 81/2008.</t>
  </si>
  <si>
    <t>piano ammezzato P0-P1</t>
  </si>
  <si>
    <t>Fornitura e posa di Smoke Out</t>
  </si>
  <si>
    <t xml:space="preserve">Fornitura e posa in opera di sistema di evacuazione fumi e calore (Smoke Out), completo di telaio, cupola/apertura opalina in policarbonato, motori di attuazione, comandi manuali e automatici, raccordi, accessori di collegamento e cablaggi, conforme alla normativa UNI EN 12101-2.
Compresi nella voce:
 - rilievo e verifica delle quote di installazione;
 - fornitura e posa di raccordi, scossaline e sigillature con manti impermeabilizzanti o lattoneria;
 - fornitura e posa di rete anticaduta;
 - collegamenti elettrici e pneumatici, centralina di comando, sensori fumo/calore;
 - test di funzionamento, certificazioni e dichiarazione di conformità finale;
Sono compresi tutti i materiali, oneri di trasporto,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
</t>
  </si>
  <si>
    <t>copertura_dim. netta cm100*100</t>
  </si>
  <si>
    <t>Velux tetti a falda</t>
  </si>
  <si>
    <t xml:space="preserve">Fornitura e posa in opera di finestra tipo Velux o equivalente, installata su copertura a falda in legno/ laterocemento, completa di: telaio fisso e mobile in legno/alluminio o PVC; vetrocamera basso emissivo con gas argon e trattamento antiradiazione; raccordo impermeabile e sistema di isolamento termico per integrazione con manto di copertura (tegole/coppi/lastre metalliche); collare impermeabilizzante e barriera al vapore interna; eventuale controtelaio in legno o metallo; opere di taglio, adeguamento e rinforzo della struttura di supporto (listelli, travetti, assito), inclusa sigillatura e ripristino manto di copertura; fissaggi, sigillature, nastro traspirante e ogni onere e magistero per dare l’opera finita a regola d’arte, conforme alle prescrizioni della casa produttrice e alle norme UNI/CEI vigenti. 
Incluso ogni onere per eseguire il lavoro a regola d'arte. 
Inclusi oneri di sicurezza ai sensi del Dlgs n° 81/2008.
</t>
  </si>
  <si>
    <t>piano secondo cucina personale dim.78*118</t>
  </si>
  <si>
    <t>piano secondo bagno disabili dim.78*118</t>
  </si>
  <si>
    <t>piano secondo area consumazione 2 dim.78*118</t>
  </si>
  <si>
    <t>Escluso oscurante</t>
  </si>
  <si>
    <t xml:space="preserve">piano secondo locale tecnico 2 dim.66*118 </t>
  </si>
  <si>
    <t xml:space="preserve">piano secondo locale tecnico 1 dim.66*118 </t>
  </si>
  <si>
    <t xml:space="preserve">piano secondo area consumazione 3 dim.66*118 </t>
  </si>
  <si>
    <t xml:space="preserve">piano secondo vuoto tecnico dim.66*118 </t>
  </si>
  <si>
    <t>Fornitura e posa di lucernai calpestabili</t>
  </si>
  <si>
    <t xml:space="preserve">Fornitura e posa di finestra per tetti piani non apribile tipo DXF Fakro, completa di ogni accessorio necessario e finita a perfetta regola d’arte.
Caratteristiche tecniche principali:
 - Telaio in profili multicamera in PVC, internamente riempiti con materiale termoisolante.
 - Doppio vetrocamera DU6 ad alta efficienza energetica, composto da:
vetro esterno temperato spessore 6 mm;
vetro interno laminato di sicurezza antisfondamento classe P2A.
 - Trasmittanza termica U = 0,70 W/m²K, conforme a EN 14351-1.
 - Basi di rialzo comprese per raggiungere la quota del piano finito.
 - Tende elettrificate complete di comando remoto integrate nel sistema.
Sono compresi e compensati nella presente voce:
 - trasporto dei materiali in cantiere, carico, scarico e movimentazione manuale o meccanica fino al punto di posa;
 - posa in opera completa, sigillature, raccordi impermeabilizzanti alla copertura e collegamenti elettrici;
 - fornitura di accessori, viti, staffaggi, materiali di fissaggio e isolamento;
 - prove di funzionamento, regolazioni finali e pulizia dell’area di intervento;
Incluso ogni onere per eseguire il lavoro a regola d'arte. 
Inclusi oneri di sicurezza ai sensi del Dlgs n° 81/2008.
</t>
  </si>
  <si>
    <t xml:space="preserve">terrazza impianti </t>
  </si>
  <si>
    <t>terrazza copertura area consumazione 1</t>
  </si>
  <si>
    <t>Fornitura e posa di lucernai apribili</t>
  </si>
  <si>
    <t xml:space="preserve">Fornitura e posa di finestra per tetti piani apribile tipo DEF Fakro, completa di ogni accessorio necessario e finita a perfetta regola d’arte.
Caratteristiche tecniche principali:
 - Telaio in profili multicamera in PVC, internamente riempiti con materiale termoisolante.
 - Doppio vetrocamera DU6 ad alta efficienza energetica, composto da:
vetro esterno temperato spessore 6 mm;
vetro interno laminato di sicurezza antisfondamento classe P2A.
 - Trasmittanza termica U = 0,70 W/m²K, conforme a EN 14351-1.
 - Basi di rialzo comprese per raggiungere la quota del piano finito.
 - Tende ed apertura elettrificate complete di comando remoto integrate nel sistema.
Sono compresi e compensati nella presente voce:
 - trasporto dei materiali in cantiere, carico, scarico e movimentazione manuale o meccanica fino al punto di posa;
 - posa in opera completa, sigillature, raccordi impermeabilizzanti alla copertura e collegamenti elettrici;
 - fornitura di accessori, viti, staffaggi, materiali di fissaggio e isolamento;
 - prove di funzionamento, regolazioni finali e pulizia dell’area di intervento;
Incluso ogni onere per eseguire il lavoro a regola d'arte. 
Inclusi oneri di sicurezza ai sensi del Dlgs n° 81/2008.
</t>
  </si>
  <si>
    <t>195-211</t>
  </si>
  <si>
    <t>Porte</t>
  </si>
  <si>
    <t>Ripristino ante armadi a muro esistenti</t>
  </si>
  <si>
    <t>Ripristino di ante armadi a esistenti in legno, comprensivo delle seguenti lavorazioni:
- revisioni o sostituzioni di ferramenta e maniglie;
- regolazione cerniere e punti di chiusura;
- pulizia, lubrificazione movimenti, regolazioni finali, prove di funzionamento. Comprense opere provvisionali, protezione dei manufatti limitrofi mediante mascherature e teli, compresa la loro successiva rimozione.
Compresi movimentazione,  smaltimento in discarica autorizzata dei materiali di risulta e relativi oneri. Incluso ogni onere per eseguire il lavoro a regola d'arte. Inclusi oneri di sicurezza ai sensi del Dlgs n° 81/2008.</t>
  </si>
  <si>
    <t>piano ammezzato P1-P2 1-2.05</t>
  </si>
  <si>
    <t>Ripristino di porte in metallo esistenti</t>
  </si>
  <si>
    <t>Ripristino di porte esistenti in metallo, comprensivo delle seguenti lavorazioni:
- revisioni o sostituzioni di ferramenta e maniglie;
- regolazione cerniere e punti di chiusura;
- pulizia, ripristino, trattamento antiruggine e riverniciatura in tinta a scelta della D.L. delle parti metalliche a vista
- pulizia, lubrificazione movimenti, regolazioni finali, prove di funzionamento. Comprense opere provvisionali, protezione dei manufatti limitrofi mediante mascherature e teli, compresa la loro successiva rimozione.
Compresi movimentazione,  smaltimento in discarica autorizzata dei materiali di risulta e relativi oneri. Incluso ogni onere per eseguire il lavoro a regola d'arte. Inclusi oneri di sicurezza ai sensi del Dlgs n° 81/2008.</t>
  </si>
  <si>
    <t>piano ammezzato P1-P2 1-2.17</t>
  </si>
  <si>
    <t>Fornitura e posa di porte REI 60-sa, Proget Tagliafuoco</t>
  </si>
  <si>
    <t>Fornitura e posa di porte, ad anta singola o doppia, tagliafuoco REI 60-sa, marca NINZ  mod. Proget o equivalente, certificate ai sensi della normativa UNI 9723.
Le porte dovranno essere complete di: ante tamburate con interposta coibentazione, spess. 60 mm, con battuta perimetrale sottile su tre lati e piana sotto, telaio angolare in profilato di lamiera d'acciaio zincata con zanche da murare o per applicazione su parete in cartongesso, giunti per l'assemblaggio in cantiere e distanziale inferiore avvitabile compreso imbotte in lamiera predisposto per posa con viti e tasselli, serratura a tre punti di chiusura con foro cilindro per inserto per chiavi, maniglia antipanico omologato e conforme alla normativa di riferimento, maniglia fissa su anta secondaria con dispositivo di autochiusura e bloccaggio automatico, sistema di chiusura automatica mediante molle aere o bracci regolabili, 2 cerniere per anta di cui una a molla per l'autochiusura, guarnizioni termoespandenti,  elettromagnete a parete per trattenita ante porta tagliafuoco e sistema di chiusura automatico collegato all'impianto rilevazione incendi, targhetta di identificazione e certificazione di conformità del produttore.
E' compresa la verniciatura di ante e telai con polveri epossi-poliestere termoindurite in forno a 180°, superficie a struttura goffrata antigraffio  in colore standard a scelta della D.L. maniglia paris??
La posa in opera dovrà essere eseguita da personale qualificato nel rispetto delle istruzioni del produttore, garantendo la perfetta planarità, verticalità e funzionalità delle ante. Le dimensioni indicate sono riferite alla luce del passaggio netto.
Sono compresi:  il trasporto, movimentazione, fissaggi, sigillature, regolazioni finali, prove di funzionamento e ogni altro accessorio necessario per dare il lavoro finito a regola d’arte. Inclusi oneri di sicurezza ai sensi del Dlgs n° 81/2008.</t>
  </si>
  <si>
    <r>
      <t>Fornitura e posa di porte, tagliafuoco REI 6</t>
    </r>
    <r>
      <rPr>
        <sz val="11"/>
        <rFont val="Calibri Light"/>
        <family val="2"/>
      </rPr>
      <t>0, marca Garofoli mod. Filomuro REI 60</t>
    </r>
    <r>
      <rPr>
        <sz val="11"/>
        <color theme="1"/>
        <rFont val="Calibri Light"/>
        <family val="2"/>
      </rPr>
      <t xml:space="preserve"> o equivalente, certificate ai sensi della normativa UNI 9723, isolamento acustico 35dB.
Le porte dovranno essere complete di</t>
    </r>
    <r>
      <rPr>
        <sz val="11"/>
        <rFont val="Calibri Light"/>
        <family val="2"/>
      </rPr>
      <t xml:space="preserve"> cerniere a scomparsa dimensionate per sorreggere il peso della porta compreso di rivestimento e ferramenta, compreso chiudiporta aereo a scomparsa, serratura meccanica o del tipo I-Control per gestione alberghiera, maniglione antipanico ed elettrocalamita. Compresa maniglia Paris Hoppe e ferramenta. Compresi oneri per connessione, fissaggi, allineamento e raccordo alle pareti, eseguiti conformemente ai disegni esecutivi degli arredi, compresi eventuali tagli, adattamenti, sigillature e finiture. Compresa rasatura a base di calce e tinteggiatura finale in tinta a scelta della D.L..</t>
    </r>
    <r>
      <rPr>
        <sz val="11"/>
        <color theme="1"/>
        <rFont val="Calibri Light"/>
        <family val="2"/>
      </rPr>
      <t xml:space="preserve">
La posa in opera dovrà essere eseguita da personale qualificato nel rispetto delle istruzioni del produttore, garantendo la perfetta planarità, verticalità e funzionalità delle ante. Le dimensioni indicate sono riferite alla luce del passaggio netto.
Sono compresi:  il trasporto, movimentazione, fissaggi, sigillature, regolazioni finali, prove di funzionamento e ogni altro accessorio necessario per dare il lavoro finito a regola d’arte. Inclusi oneri di sicurezza ai sensi del Dlgs n° 81/2008.
</t>
    </r>
  </si>
  <si>
    <t>120*210 maniglione antipanico, coibentata per esterni (rif. 1.27)</t>
  </si>
  <si>
    <t>Fornitura e posa in opera di parete vetrata certificata REI 60*sa, composta da n. 4 ante, altezza finita pari a 210 cm, larghezza 85cm, realizzata con profili in lega leggera estrusa a taglio termico, completa di accessori, guarnizioni e ferramenta. Due delle quattro ante dovranno essere apribili, dotate di maniglione antipanico conforme alle normative vigenti in materia di sicurezza e vie di esodo, con chiusura automatica e sistema di regolazione del ritorno.
Il tamponamento sarà costituito da vetro di sicurezza stratificato/temperato (spessore da determinarsi in funzione dei calcoli prestazionali), certificato, con giunzioni e battute adeguatamente sigillate per garantire la tenuta all’aria e all’acqua.
La parte superiore sarà integrata da sopraluce fisso REI 60-sa sagomato a misura per adattamento alla geometria della volta esistente, realizzato con profili coordinati e vetro di pari caratteristiche meccaniche e prestazionali.
L’intero sistema dovrà garantire:
 - REI 60-sa
 - continuità estetica della facciata interna,
 - prestazioni di isolamento acustico 37dB,
 - tenuta all’aria/acqua/vento secondo,
 - resistenza meccanica e durabilità .
La fornitura si intende completa in ogni sua parte, inclusi:
rilievo misure in opera, disegni costruttivi, fabbricazione, trasporto, movimentazione in cantiere, posa in opera specializzata, sigillature, regolazioni finali, prove di funzionalità e collaudo  e ogni altro accessorio necessario per dare il lavoro finito a regola d’arte. Inclusi oneri di sicurezza ai sensi del Dlgs n° 81/2008.</t>
  </si>
  <si>
    <t>Fornitura e posa di porte REI 60-sa, Pannellabili</t>
  </si>
  <si>
    <r>
      <t>Fornitura e posa di porte, tagliafuoco REI 6</t>
    </r>
    <r>
      <rPr>
        <sz val="11"/>
        <rFont val="Calibri Light"/>
        <family val="2"/>
      </rPr>
      <t>0 , marca Aip srl  mod.  Alltech EI 60</t>
    </r>
    <r>
      <rPr>
        <sz val="11"/>
        <color theme="1"/>
        <rFont val="Calibri Light"/>
        <family val="2"/>
      </rPr>
      <t xml:space="preserve"> o equivalente, certificate ai sensi della normativa UNI 9723, isolamento acustico 37dB.
Le porte dovranno essere complete di:  pannello di finitura in laminato Abet in tinta a scelta della D.L. complanare al co</t>
    </r>
    <r>
      <rPr>
        <sz val="11"/>
        <rFont val="Calibri Light"/>
        <family val="2"/>
      </rPr>
      <t>prifilo sul lato esterno, cerniere a scomparsa dimensionate per sorreggere il peso della porta compreso di rivestimento e ferramenta, compreso chiudiporta aereo a scomparsa, serratura del tipo I-Control per gestione alberghiera. Compresa maniglia Paris Hoppe e ferramenta. Compresi oneri per connessione, allineamento e raccordo a boiserie ed imbotti, eseguiti conformemente ai disegni esecutivi degli arredi, compresi eventuali tagli, adattamenti, sigillature e finiture. Compresi coprifili a misura in pannello in Abet laminato tinta a scelta della D.L., compresi relativi fissaggi.</t>
    </r>
    <r>
      <rPr>
        <sz val="11"/>
        <color theme="1"/>
        <rFont val="Calibri Light"/>
        <family val="2"/>
      </rPr>
      <t xml:space="preserve">
La posa in opera dovrà essere eseguita da personale qualificato nel rispetto delle istruzioni del produttore, garantendo la perfetta planarità, verticalità e funzionalità delle ante.Le dimensioni indicate sono riferite alla luce del passaggio netto.
Sono compresi:  il trasporto, movimentazione, fissaggi, sigillature, regolazioni finali, prove di funzionamento e ogni altro accessorio necessario per dare il lavoro finito a regola d’arte. Inclusi oneri di sicurezza ai sensi del Dlgs n° 81/2008.
</t>
    </r>
  </si>
  <si>
    <t>35 db</t>
  </si>
  <si>
    <t>Fornitura e posa di porte REI 30 per camere</t>
  </si>
  <si>
    <r>
      <t>Fornitura e posa di porte, tagliafuoco REI 3</t>
    </r>
    <r>
      <rPr>
        <sz val="11"/>
        <rFont val="Calibri Light"/>
        <family val="2"/>
      </rPr>
      <t>0, marca Aip srl  mod.  Alltech EI 30</t>
    </r>
    <r>
      <rPr>
        <sz val="11"/>
        <color theme="1"/>
        <rFont val="Calibri Light"/>
        <family val="2"/>
      </rPr>
      <t xml:space="preserve"> o equivalente, certificate ai sensi della normativa UNI 9723, isolamento acustico 37dB.
Le porte dovranno essere complete di:  pannello di finitura in laminato Abet in tinta a scelta della D.L. complanare al co</t>
    </r>
    <r>
      <rPr>
        <sz val="11"/>
        <rFont val="Calibri Light"/>
        <family val="2"/>
      </rPr>
      <t>prifilo sul lato esterno, cerniere a scomparsa dimensionate per sorreggere il peso della porta compreso di rivestimento e ferramenta, compreso chiudiporta aereo a scomparsa, serratura del tipo I-Control per gestione alberghiera. Compresa maniglia Paris Hoppe e ferramenta. Compresi oneri per connessione, allineamento e raccordo a boiserie ed imbotti, eseguiti conformemente ai disegni esecutivi degli arredi, compresi eventuali tagli, adattamenti, sigillature e finiture. Compresi coprifili a misura in pannello in Abet laminato tinta a scelta della D.L., compresi relativi fissaggi.</t>
    </r>
    <r>
      <rPr>
        <sz val="11"/>
        <color theme="1"/>
        <rFont val="Calibri Light"/>
        <family val="2"/>
      </rPr>
      <t xml:space="preserve">
La posa in opera dovrà essere eseguita da personale qualificato nel rispetto delle istruzioni del produttore, garantendo la perfetta planarità, verticalità e funzionalità delle ante. Le dimensioni indicate sono riferite alla luce del passaggio netto.
Sono compresi:  il trasporto, movimentazione, fissaggi, sigillature, regolazioni finali, prove di funzionamento e ogni altro accessorio necessario per dare il lavoro finito a regola d’arte. Inclusi oneri di sicurezza ai sensi del Dlgs n° 81/2008.
</t>
    </r>
  </si>
  <si>
    <t>Fornitura e posa porte multiuso</t>
  </si>
  <si>
    <t xml:space="preserve">Fornitura e posa di porte, ad anta singola, marca NINZ  mod. Proget o equivalente.
Porta interamente zincata, comprese le parti “nascoste”, costruita con lamiera zincata a caldo, sistema “Sendzimir”, protezione dalla corrosione anche nei bordi tagliati della lamiera, verniciata con polveri epossi-poliestere termoindurite in forno a 180° in tinta a scelta della D.L.
Compresa maniglia Paris Hoppe e ferramenta. Compresi eventuali opere in muratura, sigillature e finiture.
La posa in opera dovrà essere eseguita da personale qualificato nel rispetto delle istruzioni del produttore, garantendo la perfetta planarità, verticalità e funzionalità delle ante.Le dimensioni indicate sono riferite alla luce del passaggio netto.
Sono compresi:  il trasporto, movimentazione, fissaggi, sigillature, regolazioni finali, prove di funzionamento e ogni altro accessorio necessario per dare il lavoro finito a regola d’arte. Inclusi oneri di sicurezza ai sensi del Dlgs n° 81/2008.
</t>
  </si>
  <si>
    <r>
      <t>Fornitura e posa di porte,</t>
    </r>
    <r>
      <rPr>
        <sz val="11"/>
        <rFont val="Calibri Light"/>
        <family val="2"/>
      </rPr>
      <t xml:space="preserve"> marca Garofoli mod. Filomuro REI 30</t>
    </r>
    <r>
      <rPr>
        <sz val="11"/>
        <color theme="1"/>
        <rFont val="Calibri Light"/>
        <family val="2"/>
      </rPr>
      <t xml:space="preserve"> o equivalente, certificate ai sensi della normativa UNI 9723, isolamento acustico 35dB.
Le porte dovranno essere complete di</t>
    </r>
    <r>
      <rPr>
        <sz val="11"/>
        <rFont val="Calibri Light"/>
        <family val="2"/>
      </rPr>
      <t xml:space="preserve"> cerniere a scomparsa dimensionate per sorreggere il peso della porta compreso di rivestimento e ferramenta, compreso chiudiporta aereo a scomparsa, serratura meccanica o del tipo I-Control per gestione alberghiera, maniglione antipanico ed elettrocalamita. Compresa maniglia Paris Hoppe e ferramenta. Compresi oneri per connessione, fissaggi, allineamento e raccordo alle pareti, eseguiti conformemente ai disegni esecutivi degli arredi, compresi eventuali tagli, adattamenti, sigillature e finiture. Compresa rasatura a base di calce e tinteggiatura finale in tinta a scelta della D.L..</t>
    </r>
    <r>
      <rPr>
        <sz val="11"/>
        <color theme="1"/>
        <rFont val="Calibri Light"/>
        <family val="2"/>
      </rPr>
      <t xml:space="preserve">
La posa in opera dovrà essere eseguita da personale qualificato nel rispetto delle istruzioni del produttore, garantendo la perfetta planarità, verticalità e funzionalità delle ante. Le dimensioni indicate sono riferite alla luce del passaggio netto.
Sono compresi:  il trasporto, movimentazione, fissaggi, sigillature, regolazioni finali, prove di funzionamento e ogni altro accessorio necessario per dare il lavoro finito a regola d’arte. Inclusi oneri di sicurezza ai sensi del Dlgs n° 81/2008.
</t>
    </r>
  </si>
  <si>
    <t>Esclusa anta</t>
  </si>
  <si>
    <t>Fornitura e posa porte scorrevoli</t>
  </si>
  <si>
    <t xml:space="preserve">Fornitura e posa di porte scorrevole a scomparsa marca Ferrerolegno modello Logica, laminata in tinta a scelta della D.L. 
Compresa ferramenta, nottolino, maniglia Paris Hoppe e ogni altro accessorio. Compresi oneri per connessione, fissaggi, allineamento e raccordo alle pareti, eseguiti conformemente ai disegni esecutivi degli arredi, compresi eventuali tagli, adattamenti, sigillature e finiture. 
La posa in opera dovrà essere eseguita da personale qualificato nel rispetto delle istruzioni del produttore, garantendo la perfetta planarità, verticalità e funzionalità delle ante. Le dimensioni indicate sono riferite alla luce del passaggio netto.
Sono compresi:  il trasporto, movimentazione, fissaggi, sigillature, regolazioni finali, prove di funzionamento e ogni altro accessorio necessario per dare il lavoro finito a regola d’arte. Inclusi oneri di sicurezza ai sensi del Dlgs n° 81/2008.
</t>
  </si>
  <si>
    <t xml:space="preserve">Fornitura e posa di porta a due ante in resina sintetica DS 919 o in acciaio zincato/inox DS 918 complete di serrature DS 988 con cifratura e-distribuzione Nazionale e cartelli monitori omologati E- distribuzione, compresa formazione di rialzo a pavimento di 40mm per impedire l'eventuale fuoriuscita dell'olio trasformatore. Compresi elementi di fissaggio, ferramenta e ogni onere per consegnare il lavoro finito a regola d'arte. Inclusi oneri di sicurezza ai sensi del Dlgs n° 81/2008. </t>
  </si>
  <si>
    <t xml:space="preserve">Fornitura e posa di parete vetrata interna, completa di sopraluce sagomato a seguire l’andamento della volta di copertura, costituita da n. 2 porte apribili ad anta, luce netta passaggio maggiore di 120cm e n. 2 elementi laterali fissi, realizzata con profili ferrofinestra in tinta a scelta della D.L., comprensiva di vetri di sicurezza e vetrofanie, potere fonoisolante 35dB.
Le porte apribili dovranno essere dotate di maniglioni di sicurezza / dispositivi antipanico certificati, completi di serrature, controserrature, aste verticali o orizzontali, accessori e sistemi di regolazione, idonei per uscite di emergenza e vie di esodo.
Compreso inoltre, a corpo finito e nulla escluso:
•	rilievo misure in opera e redazione disegni costruttivi;
•	fissaggio dei telai su muratura in pietra, struttura metallica o parete a secco, mediante tasselli, viti o ancoraggi chimici, compresi eventuali controtelai e relative opere murarie;
•	sigillature perimetrali con silicone neutro o sigillanti certificati;
•	assistenze murarie, opere provvisionali, protezione dei pavimenti e superfici esistenti;
•	pulizia finale dei vetri e protezione dei profili fino a fine lavori;
•	smaltimento imballaggi e materiali di risulta, oneri per sicurezza e DPI.
L’opera dovrà essere consegnata a perfetta regola d’arte, funzionante, conforme alla normativa vigente, alle direttive della Direzione Lavori e alle prescrizioni in materia di sicurezza e vie di esodo
Compreso ogni altro onere utile a dare l'opera realizzata a regola d'arte. Inclusi oneri di sicurezza ai sensi del Dlgs n° 81/2008. </t>
  </si>
  <si>
    <t xml:space="preserve">Fornitura e posa di porta vetrata, luce netta passaggio 90 cm, realizzata con profili ferrofinestra in tinta a scelta della D.L., comprensiva di vetri di sicurezza e vetrofanie, potere fonoisolante 35dB.
La porta dovrà essere dotate di maniglioni di sicurezza / dispositivi antipanico certificati, completa di serrature,  aste verticali o orizzontali, accessori e sistemi di regolazione, idonei per uscite di emergenza e vie di esodo.
Compreso inoltre, a corpo finito e nulla escluso:
•	rilievo misure in opera e redazione disegni costruttivi;
•	fissaggio dei telai su muratura in pietra, struttura metallica o parete a secco, mediante tasselli, viti o ancoraggi chimici, compresi eventuali controtelai e relative opere murarie;
•	sigillature perimetrali con silicone neutro o sigillanti certificati;
•	assistenze murarie, opere provvisionali, protezione dei pavimenti e superfici esistenti;
•	pulizia finale dei vetri e protezione dei profili fino a fine lavori;
•	smaltimento imballaggi e materiali di risulta, oneri per sicurezza e DPI.
L’opera dovrà essere consegnata a perfetta regola d’arte, funzionante, conforme alla normativa vigente, alle direttive della Direzione Lavori e alle prescrizioni in materia di sicurezza e vie di esodo
Compreso ogni altro onere utile a dare l'opera realizzata a regola d'arte. Inclusi oneri di sicurezza ai sensi del Dlgs n° 81/2008. </t>
  </si>
  <si>
    <t>Fornitura e posa di porta di ingresso via Astraldi</t>
  </si>
  <si>
    <t>Fornitura e posa di portoncino blindato per esterni certificato in classe antieffrazione (min. Classe 3 UNI EN 1627), completo di telaio, anta coibentata, rivestimenti interni/esterni, maniglione antipanico, serratura di sicurezza a cilindro europeo con defender, cerniere registrabili, guarnizioni, soglia mobile e ferramenta.
Inclusi nel prezzo: fornitura e posa di controtelaio, trasporto e movimentazione, posa in opera con fissaggi e sigillature, regolazioni, prove di funzionamento, pulizia finale e tutti gli oneri accessori e di sicurezza per consegna a regola d’arte.</t>
  </si>
  <si>
    <t>Fornitura e posa di porte di ingresso piazza Cassini - dimensioni 250*300 cm</t>
  </si>
  <si>
    <t xml:space="preserve">Fornitura e posa di porta d’ingresso composta da 4 ante, di cui due fisse laterali e due scorrevoli centrali ridondanti e atte a garantire l’esodo in caso di emergenza . Serramenti in profili di alluminio a taglio termico e vetrocamera di sicurezza. Completi di accessori, guarnizioni, ferramenta e dispositivi di automazione per l’apertura e chiusura delle ante. Comprese tutte le opere, forniture e oneri necessari per la posa in opera a regola d’arte, perfettamente funzionante e collaudata. Compreso ogni altro onere utile a dare l'opera realizzata a regola d'arte. Inclusi oneri di sicurezza ai sensi del Dlgs n° 81/2008. </t>
  </si>
  <si>
    <t>212-219</t>
  </si>
  <si>
    <t>Opere in pietra</t>
  </si>
  <si>
    <t>Cornici in pietra di Verezzo</t>
  </si>
  <si>
    <t>Fornitura di cornici per finestre realizzate in pietra di Verezzo levigata. Le cornici dovranno essere lavorate a disegno, con bisellatura degli spigoli,  ed eventuali profilature previste nei particolari costruttivi. 
Sono compresi: la levigatura degli elementi lapidei, il trasporto a piè d’opera, le sistemazioni di dettaglio in corrispondenza degli imbotti e davanzali, nonché ogni altro onere e magistero occorrente per dare il lavoro completo e finito a regola d’arte, secondo le indicazioni della Direzione Lavori.</t>
  </si>
  <si>
    <t>Posa di cornici in pietra di Verezzo</t>
  </si>
  <si>
    <t>Posa in opera di cornici per finestre realizzate in pietra di Verezzo levigata. Le cornici dovranno essere lavorate a disegno, con bisellatura degli spigoli,  ed eventuali profilature previste nei particolari costruttivi. La posa dovrà essere eseguita mediante adesivo cementizio tipo Kerabond della Mapei o equivalente, con sigillatura dei giunti e perfetta messa in opera.
Sono compresi: la levigatura degli elementi lapidei, le sistemazioni di dettaglio in corrispondenza degli imbotti e davanzali, nonché ogni altro onere e magistero occorrente per dare il lavoro completo e finito a regola d’arte, secondo le indicazioni della Direzione Lavori.</t>
  </si>
  <si>
    <t>Soglie in pietra di Verezzo</t>
  </si>
  <si>
    <t>Fornitura di soglie realizzate in pietra di Verezzo levigata, dello spessore di 4 cm e con profondità massima di 50 cm, complete di bisellatura degli spigoli e fresatura rompigoccia eseguita a regola d’arte.
Sono altresì compresi: la levigatura, il trasporto a piè d’opera, il taglio a misura, la preparazione dei piani di posa, nonché ogni altro onere e magistero necessari per dare il lavoro finito a perfetta regola d’arte.
Inclusi oneri di sicurezza ai sensi del Dlgs n° 81/2008.</t>
  </si>
  <si>
    <t>Posa di soglie in pietra di Verezzo</t>
  </si>
  <si>
    <t>Posa in opera di soglie realizzate in pietra di Verezzo levigata, dello spessore di 4 cm e con profondità massima di 50 cm, complete di bisellatura degli spigoli e fresatura rompigoccia eseguita a regola d’arte.
La posa dovrà essere effettuata mediante adesivo cementizio tipo Kerabond della Mapei o equivalente, con successiva sigillatura dei giunti mediante materiali idonei.
Sono altresì compresi: la levigatura, il taglio a misura, la preparazione dei piani di posa, nonché ogni altro onere e magistero necessari per dare il lavoro finito a perfetta regola d’arte.
Inclusi oneri di sicurezza ai sensi del Dlgs n° 81/2008.</t>
  </si>
  <si>
    <t xml:space="preserve">Copertine </t>
  </si>
  <si>
    <t>opzione 2- in pietra di Verezzo</t>
  </si>
  <si>
    <t>Fornitura di copertine in pietra di Verezzo, dello spessore di 4 cm, conformemente ai disegni esecutivi di progetto, complete di fresatura rompigoccia su entrambi i lati e bisellatura degli spigoli a vista.
Le copertine dovranno essere tagliate e sagomate a misura.
Sono compresi: la lavorazione della pietra, il trasporto a piè d’opera, nonché ogni altro onere e magistero necessario per dare il lavoro completo, rifinito e conforme alle prescrizioni della Direzione Lavori. Inclusi oneri di sicurezza ai sensi del Dlgs n° 81/2008.</t>
  </si>
  <si>
    <t>opzione 1 - in lamiera verniciata (vedi voce in capitolo Lattonerie)</t>
  </si>
  <si>
    <t xml:space="preserve">Posa di copertine </t>
  </si>
  <si>
    <t>Posa in opera di copertine in pietra di Verezzo, dello spessore di 4 cm, conformemente ai disegni esecutivi di progetto, complete di fresatura rompigoccia su entrambi i lati e bisellatura degli spigoli a vista.
Le copertine dovranno essere tagliate e sagomate a misura, con accurata posa mediante adesivo cementizio tipo Kerabond della Mapei o equivalente, garantendo la corretta pendenza per lo smaltimento delle acque meteoriche e la sigillatura dei giunti con materiali idonei.
Sono compresi: la lavorazione della pietra, la preparazione del piano di posa, le rifiniture in corrispondenza dei raccordi e angoli, nonché ogni altro onere e magistero necessario per dare il lavoro completo, rifinito e conforme alle prescrizioni della Direzione Lavori. Inclusi oneri di sicurezza ai sensi del Dlgs n° 81/2008.</t>
  </si>
  <si>
    <t>Soglie sagomate</t>
  </si>
  <si>
    <t>Fornitura di soglia in pietra di Verezzo, ricavata dal pieno, sp.  finale 4cm sagomata conformemente al davanzale curvo esistente, complete di fresatura rompigoccia su un lato e bisellatura degli spigoli a vista.
Le copertine dovranno essere tagliate e sagomate a misura.
Sono compresi: la lavorazione della pietra, il trasporto a piè d’opera, nonché ogni altro onere e magistero necessario per dare il lavoro completo, rifinito e conforme alle prescrizioni della Direzione Lavori. Inclusi oneri di sicurezza ai sensi del Dlgs n° 81/2008.</t>
  </si>
  <si>
    <t>ingresso pzz cassini</t>
  </si>
  <si>
    <t>Posa di soglie sagomate</t>
  </si>
  <si>
    <t>Posa in opera di soglia in pietra di Verezzo, ricavata dal pieno, sp. 4cm sagomata conformemente al davanzale curvo esistente, complete di fresatura rompigoccia su entrambi i lati e bisellatura degli spigoli a vista.
Le copertine dovranno essere tagliate e sagomate a misura, con accurata posa mediante adesivo cementizio tipo Kerabond della Mapei o equivalente, garantendo la corretta pendenza per lo smaltimento delle acque meteoriche e la sigillatura dei giunti con materiali idonei.
Sono compresi: la lavorazione della pietra, la preparazione del piano di posa, le rifiniture in corrispondenza dei raccordi e angoli, nonché ogni altro onere e magistero necessario per dare il lavoro completo, rifinito e conforme alle prescrizioni della Direzione Lavori. Inclusi oneri di sicurezza ai sensi del Dlgs n° 81/2008.</t>
  </si>
  <si>
    <t>220-239</t>
  </si>
  <si>
    <t>Opere da fabbro e opere in metallo</t>
  </si>
  <si>
    <t>Nuovi parapetti orizzontali</t>
  </si>
  <si>
    <t>Fornitura e posa di parapetto orizzontale in acciaio costruito da profili piatti, tubolari quadri, da realizzarsi come da disegno. Compresa zincatura a caldo e verniciatura a polvere in colore RAL a scelta della D.L.. Comprese le opere a corredo per il fissaggio quali opere in muratura, fornitura e posa di profili di ancoraggio, accessori ed elementi di fissaggio in conformità con i disegni esecutivi. Sono compresi trasporto, il tiro in alto, le opere provvisionali ed ogni accessorio utile per il coretto montaggio. Incluso ogni onere  utile per dare il lavoro finito a regola d'arte.
Inclusi oneri di sicurezza ai sensi del Dlgs n° 81/2008.</t>
  </si>
  <si>
    <t>copertura terrazzi lato patio centrale</t>
  </si>
  <si>
    <t>ingresso via astraldi (rampa+ pianerottolo lato strada e lato patio sacrestia)</t>
  </si>
  <si>
    <t>nuove apertura facciata nord a doghe</t>
  </si>
  <si>
    <t>terrazzo camera 205</t>
  </si>
  <si>
    <t>scale varie</t>
  </si>
  <si>
    <t>Nuovi parapetti inclinati</t>
  </si>
  <si>
    <t>Fornitura e posa di parapetto inclinato in acciaio costruito da profili piatti, tubolari quadri, da realizzarsi come da disegno. Compresa zincatura a caldo e verniciatura a polvere in colore RAL a scelta della D.L.. Comprese le opere a corredo per il fissaggio quali opere in muratura, fornitura e posa di profili di ancoraggio, accessori ed elementi di fissaggio in conformità con i disegni esecutivi. Sono compresi trasporto, il tiro in alto, le opere provvisionali ed ogni accessorio utile per il coretto montaggio. Incluso ogni onere  utile per dare il lavoro finito a regola d'arte.
Inclusi oneri di sicurezza ai sensi del Dlgs n° 81/2008. NB: le quantità indicate si riferiscono alle misure in pianta. Si consideri che lo sviluppo su piano inclinato sarà maggiore.</t>
  </si>
  <si>
    <t>scale esterne ingresso astraldi</t>
  </si>
  <si>
    <t>scala d'emergenza patio centrale</t>
  </si>
  <si>
    <t>scala da copertura a locale esterno impianti</t>
  </si>
  <si>
    <t>scala d'emergenza nord</t>
  </si>
  <si>
    <t>scala copertura</t>
  </si>
  <si>
    <t>scala ingresso secondario astrldi</t>
  </si>
  <si>
    <t>Parapetti per davanzali e parapetti in muratura di altezza inferiore a 110 cm</t>
  </si>
  <si>
    <t>Fornitura e posa in opera di parapetti in tubolari di acciaio, diam. 20 mm,  per parapetti in muratura e per finestre con davanzale di altezza inferiore di 1,10 m. Compresa zincatura a caldo e verniciatura a polvere in colore RAL a scelta della D.L.. Comprese le opere a corredo per il fissaggio quali opere in muratura, fornitura e posa di profili di ancoraggio, accessori ed elementi di fissaggio in conformità alla normativa. Sono compresi trasporto, il tiro in alto, le opere provvisionali ed ogni accessorio utile per il coretto montaggio. Incluso ogni onere  utile per dare il lavoro finito a regola d'arte.
Inclusi oneri di sicurezza ai sensi del Dlgs n° 81/2008.</t>
  </si>
  <si>
    <t>finestre</t>
  </si>
  <si>
    <t>parapetti in muratura</t>
  </si>
  <si>
    <t>Modifica di parapetti esistenti - per innalzamento</t>
  </si>
  <si>
    <t>Fornitura e posa in opera di profili metallici verticali e/o orizzontali idonei all’innalzamento dell’altezza utile del parapetto (110 cm), conformemente alle normative vigenti in materia di sicurezza. Realizzazione in sito di corrimano e traversi superiori mediante saldatura continua o a tratti. Sono inclusi: pulizia, molatura e protezione delle saldature con primer anticorrosivo. Compresa eventuale integrazione o rinforzo degli ancoraggi esistenti per garantire la piena resistenza ai carichi orizzontali prescritti dalla normativa. Inclusi ponteggi, mezzi d’opera, taglio e adattamento dei profili metallici, saldature, verifiche dimensionali, ogni onere per la sicurezza e quant’altro necessario per consegnare l’opera a regola d’arte. Inclusi oneri di sicurezza ai sensi del Dlgs n° 81/2008. NB: le quantità indicate si riferiscono alle misure in pianta. Si consideri che lo sviluppo su piano inclinato sarà maggiore.</t>
  </si>
  <si>
    <t>Corrimano scale</t>
  </si>
  <si>
    <t xml:space="preserve">Fornitura e posa in opera di corrimano realizzato in tubolare di acciaio zincato, del diametro di 30 mm, verniciato a polvere in tinta RAL scelta dalla Direzione Lavori.
Il sistema dovrà essere installato con fissaggi meccanici o chimici idonei al tipo di supporto, nel pieno rispetto delle quote, pendenze e prescrizioni dimensionali previste dalla normativa vigente per la sicurezza e l’accessibilità.
Sono compresi:
- rilievo e tracciamento in opera delle linee di installazione;
- predisposizione e posa delle staffe di supporto e degli accessori di fissaggio in acciaio verniciato a polvere;
- montaggio del corrimano con perfetto allineamento e continuità delle giunzioni;
- eventuali sigillature e protezioni terminali per garantire durabilità e sicurezza d’uso.
 Sono compresi trasporto, il tiro in alto, le opere provvisionali ed ogni accessorio utile per il coretto montaggio. Incluso ogni onere  utile per dare il lavoro finito a regola d'arte.
Inclusi oneri di sicurezza ai sensi del Dlgs n° 81/2008.
</t>
  </si>
  <si>
    <t>scala centrale</t>
  </si>
  <si>
    <t>Carter colonne impianti zone comuni</t>
  </si>
  <si>
    <t>Fornitura e posa di carter realizzato in lamiera microforata spessore 3/10 mm, verniciata a polvere in tinta a scelta della Direzione Lavori, piegata secondo quanto previsto dai disegni esecutivi, con sviluppo complessivo massimo pari a 1 m e altezza massima pari a 5 m, completa di struttura di supporto e fissaggio, anch’essa tinteggiata con la medesima finitura della lamiera.
La voce si intende comprensiva di:
 - progettazione costruttiva dei profili e verifiche dimensionali;
 - realizzazione e posa della sottostruttura metallica di sostegno;
 -  sistemi di ancoraggio a parete, completi di tasselli, staffe, viteria e ogni accessorio necessario;
 - verniciatura a polvere sia dei carter sia della struttura di fissaggio;
 - tagli, sagomature, forature, giunzioni e sigillature ove occorrenti;
 - opere provvisionali, ponteggi, mezzi di sollevamento e sicurezza necessari all’installazione;
 - compresi sfridi e materiali di consumo
 - smaltimento dei materiali di risulta e relativi oneri
Incluso ogni onere per la sicurezza e quant’altro necessario per consegnare l’opera a regola d’arte. Inclusi oneri di sicurezza ai sensi del Dlgs n° 81/2008</t>
  </si>
  <si>
    <t>nei corridoi</t>
  </si>
  <si>
    <t>Fornitura e posa di grigliato metallico in acciaio con struttura di sostegno</t>
  </si>
  <si>
    <r>
      <t>Fornitura e posa in opera di grigliato elettro</t>
    </r>
    <r>
      <rPr>
        <sz val="11"/>
        <rFont val="Calibri Light"/>
        <family val="2"/>
      </rPr>
      <t xml:space="preserve">saldato in pannelli bordati antitacco, tipo Orsoglil Potissimum Edilizia,  maglia15x76 mm, h50 mm, </t>
    </r>
    <r>
      <rPr>
        <sz val="11"/>
        <color theme="1"/>
        <rFont val="Calibri Light"/>
        <family val="2"/>
      </rPr>
      <t>completo di struttura di supporto in profili di acciaio di adeguata dimensione: portata 250kg/mq. E' richiesta la realizzazione della struttura di sostegno mediante taglio, sagomatura, saldatura e posa di profili in acciaio (angolari, piatti, quadri o tubolari), completi di sistemi di ancoraggio meccanico o chimico alle strutture portanti. Sono compresi la zincatura a caldo di tutti gli elementi metallici, comprensiva di ripresa delle eventuali parti ritoccate o saldate,la fornitura di sistemi di fissaggio e bloccaggio del grigliato alla sottostruttura, la pulizia delle superfici e lo smaltimento degli sfridi.
Sono compresi ogni onere e magistero per: materiali, zincatura, saldature, bulloneria, ponteggi, mezzi di sollevamento, mano d’opera, opere provvisionali, trasporti, sfridi e quant’altro necessario per consegnare l’opera finita a regola d'arte. Inclusi oneri di sicurezza ai sensi del Dlgs n° 81/2008.</t>
    </r>
  </si>
  <si>
    <t>patio centrale</t>
  </si>
  <si>
    <t>cabine elettriche</t>
  </si>
  <si>
    <t xml:space="preserve">Ripristino e posa in opera di cancello scorrevole carrabile e pedonale </t>
  </si>
  <si>
    <t>Ripristino, manutenzione e posa di cancello scorrevole precedentemente rimosso e depositato all'interno dell'area di cantiere. E' incluso il ripristino completo di guide, accessori, serrature, motorizzazione ed elementi di fissaggio, inclusa l'eventuale sostituzione di elementi non recuperabili con pezzi realizzati su misura in profilati simili per forma e dimensioni. L’intervento comprende tutti gli oneri per opere provvisionali, attrezzature, trasporti e  movimentazioni. Incluso ogni onere per eseguire il lavoro a regola d'arte. Incluso oneri di sicurezza ai sensi del Dlgs n° 81/ 2008 e s.m.i.</t>
  </si>
  <si>
    <t>cancello carraio e pedonale di via astraldi parte bassa</t>
  </si>
  <si>
    <t>escluse opere impiantistiche e motorizzazione</t>
  </si>
  <si>
    <t>cancello carraio e pedonale di via astraldi parte alta</t>
  </si>
  <si>
    <t>Ripristino e posa in opera di recinzione in profili di acciao con recupero</t>
  </si>
  <si>
    <t>Ripristino e posa di recinzione  in materiale metallico precedentemente rimossa e depositata all'interno dell'rea di cantire. L’intervento comprende: il ripritino delle parte ammalorate, le modifiche necessarie per adeguarla al nuovo sito di posa, elementi di fissaggio ed ogni altro accessorio utile per la corretta posa, inclusa eventuale sostituzione parziale di elementi non recuperabili con pezzi realizzati su misura in profilati simili per forma e dimensioni. L’intervento comprende tutti gli oneri per opere provvisionali, attrezzature, trasporti e  movimentazioni. Incluso ogni onere per eseguire il lavoro a regola d'arte. Incluso oneri di sicurezza ai sensi del Dlgs n° 81/ 2008 e s.m.i.</t>
  </si>
  <si>
    <t>recinzione Astraldi</t>
  </si>
  <si>
    <t>Cancelletti</t>
  </si>
  <si>
    <t>Fornitura e posa di cancelletto a un'anta, larghezza 100 h. 110 cm, realizzato in profili di acciaio  piatti e quadri. Compresa zincatura a caldo, verniciatura a polvere in tinta a scelta della D.L.., serratura meccanica, maniglie e tutta la ferramenta utile. Comprese le opere a corredo per il fissaggio quali opere in muratura, fornitura e posa di profili di ancoraggio, accessori ed elementi di fissaggio. Sono compresi trasporto, il tiro in alto, opere provvisionali ed ogni accessorio utile per il coretto montaggio. Incluso ogni onere  utile per dare il lavoro finito a regola d'arte.
Inclusi oneri di sicurezza ai sensi del Dlgs n° 81/2008.</t>
  </si>
  <si>
    <t>terrazzo copertura +20,13 verso terrazzo impianti</t>
  </si>
  <si>
    <t>Griglia di aerazione intercapedine</t>
  </si>
  <si>
    <t xml:space="preserve">Fornitura e posa in opera di griglia di aerazione realizzata in grigliato alettato in profilati di alluminio.
Il sistema sarà composto da: profilati alettati in alluminio disposti orizzontalmente aventi geometria idonea a garantire aerazione e schermatura visiva, stuttura di fissaggio, trattamento superficiale con verniciatura a polvere,  rete anti–insetto.
Sono comprese le opere a corredo per il fissaggio quali opere in muratura, fornitura e posa di profili di ancoraggio. Sono compresi trasporto, opere provvisionali ed ogni accessorio utile per il coretto montaggio. Incluso ogni onere  utile per dare il lavoro finito a regola d'arte.
Inclusi oneri di sicurezza ai sensi del Dlgs n° 81/2008.
</t>
  </si>
  <si>
    <t>sotto rampa</t>
  </si>
  <si>
    <t>Griglie di aerazione vespaio</t>
  </si>
  <si>
    <t>Fornitura e posa in opera di griglie in rame per la ventilazione di vespai, complete di cornice perimetrale, rete anti-insetto e dispositivi di fissaggio.
Le griglie dovranno essere realizzate in rame di spessore idoneo all’uso previsto. Sono compresi rilievo e verifica delle dimensioni dei fori di ventilazione, fornitura del materiale completo di accessori e staffaggi, eventuale adeguamento delle sedi di alloggiamento, sigillature, raccordi e ripristini delle superfici interessate e quant’altro necessario per dare l'opera finita  a regola d'arte. Incluso oneri di sicurezza ai sensi del Dlgs n° 81/ 2008 e s.m.i.</t>
  </si>
  <si>
    <t>vespaio tunnel astraldi</t>
  </si>
  <si>
    <t>locale tecnico int/cavedio vicino ascensore q.9,20</t>
  </si>
  <si>
    <t>Scala in grigliato di acciao zincato</t>
  </si>
  <si>
    <t>vedi CM strutture</t>
  </si>
  <si>
    <t>Fornitura e posa di pergola</t>
  </si>
  <si>
    <t>Fornitura e posa in opera di pergolato realizzato con profili cavi in acciaio di sezione quadra (elementi trasversali e montanti) con piatre, flange e manicotti saldati per connessioni bullonate. Completo di frangisole orizzontale -  mod. Cover Plan - a tenuta d'acqua e orientabile con guarnizioni siliconicche e lamelle in alluminio da 90 mm orientabili con trattamento di fosfocromazione e verniciatura a  polvere in tinta a scelta della D.L.
Sono comprese nella fornitura:
- trattamento superficiale dell’intera carpenteria mediante zincatura a caldo e successiva verniciatura a polvere in tinta a scelta della D.L.
-  fornitura e posa di piastre di base con manicotti per il fissaggio al solaio,  comprensive di tassellature e ancoraggi idonei al supporto e conseguente adeguamento delle impermeabilizzazioni;
- fornitura di bulloneria, viteria, piastre di connessione, staffe, distanziali, terminali e ogni altro accessorio necessario per la completa installazione e stabilità del pergolato;
- posa in opera in cantiere completa di livellamento, allineamento e fissaggi definitivi;
Sono compresi: trasporto, tiro in alto, opere provvisionali, protezioni delle superfici di lavoro, ripristini puntuali e smaltimento dei materiali di risulta presso discarica autorizzata. Incluso ogni onere  utile per dare il lavoro finito a regola d'arte. Inclusi oneri di sicurezza ai sensi del Dlgs n° 81/2008.</t>
  </si>
  <si>
    <t>Stima da approfondire</t>
  </si>
  <si>
    <t xml:space="preserve">Fornitura e posa di rivestimento in doghe di alluminio </t>
  </si>
  <si>
    <t>Fornitura e posa di sistema di rivestimento per interni/esterni in alluminio estruso tipo Skin-Battens 50 (Forme), con stecche sezione 50 mm e profondità variabili (31–200 mm), lunghezza max 6,5 m. Lega EN AW-6060, stato T5/T6 conforme UNI EN 515, tolleranze UNI EN 12020-2.
Caratteristiche meccaniche minime:
Resistenza a trazione: 160–190 N/mm²
Durezza: 60–70 HB
Densità: 2,7 kg/dm³
Finitura Exclusive a scelta della D.L..
Sistema di fissaggio mediante staffe in acciaio inox, anch'esse verniciate con la stessa finitura delle doche, bullone su profilato longherone ancorato alla sottostruttura (questa esclusa) con idonei sistemi di fissaggio. Angoli e chiusure realizzati con profili dedicati. Protezione dei tagli vivi con sigillante neutro. Posa conforme ai manuali tecnici Forme. L’intervento comprende tutti gli oneri per opere provvisionali, attrezzature, trasporti e  movimentazioni. Inclusa smaltimento dei materiali di risulta.Incluso ogni onere per eseguire il lavoro a regola d'arte. Incluso oneri di sicurezza ai sensi del Dlgs n° 81/ 2008 e s.m.i.</t>
  </si>
  <si>
    <t>Sottostruttura di sostegno facciata in Doghe</t>
  </si>
  <si>
    <t>Fornitura e posa in opera di sottostruttura realizzata mediante montanti in acciaio zincato a caldo con sezione 10x10 cm, spessore idoneo in funzione dei carichi da sostenere (25kg/mq), completa di trattamento di verniciatura a polveri termoindurenti colore a scelta della D.L.
La sottostruttura dovrà essere predisposta per l’ancoraggio e il sostegno del sistema di rivestimento in alluminio estruso tipo skin-battens 50 (forme), compresa la fornitura e posa delle piastre di fissaggio, staffaggi, bulloneria, distanziatori ed ogni altro accessorio necessario per garantire la perfetta stabilità, planarità e continuità del sistema di facciata.
L’intervento comprende inoltre:
 - Rilievi preliminari in loco e verifica delle tolleranze;
 - Trasporto, movimentazione e deposito in sicurezza in cantiere;
 - Fornitura della documentazione tecnica, certificazioni dei materiali e schede di prodotto;
L’intervento comprende tutti gli oneri per opere provvisionali, attrezzature, trasporti e  movimentazioni. Inclusa smaltimento dei materiali di risulta.Incluso ogni onere per eseguire il lavoro a regola d'arte. Incluso oneri di sicurezza ai sensi del Dlgs n° 81/ 2008 e s.m.i.
Posa conforme alle normative vigenti e alle indicazioni della Direzione Lavori Strutture.</t>
  </si>
  <si>
    <t>Compreso in voce 234</t>
  </si>
  <si>
    <t>Passerelle ispezione impianti</t>
  </si>
  <si>
    <t>Fornitura e posa in opera di passerelle pedonali costituite da grigliato elettrosaldato tipo Orsogrill o equivalente, in acciaio zincato a caldo, con larghezza pari a 60 cm e lunghezza pari a 2,50 m, complete di telaio perimetrale di irrigidimento, bordature, elementi anti-flessione e dispositivi antisdrucciolo, conformi alle normative UNI EN ISO di riferimento per carichi pedonali.
La passerella dovrà essere posata su struttura di sostegno metallica realizzata in profili in acciaio zincato, adeguatamente dimensionati, ancorata ai muri di spina in pietra mediante piastre di fissaggio, tasselli meccanici e/o ancoraggi chimici certificati, comprensivi di staffaggi, travetti di supporto e bulloneria in acciaio zincato.
L’intervento dovrà includere:
 - Rilievi preliminari in sito e verifica delle quote;
 - Progettazione costruttiva e verifica strutturale della portanza;
 - Trasporto, movimentazione e stoccaggio in sicurezza;
 - Montaggio completo;
 - Pulizia finale e conferimento a discarica di eventuali residui.
L’intervento comprende tutti gli oneri per opere provvisionali, attrezzature, trasporti e  movimentazioni. Inclusa smaltimento dei materiali di risulta.Incluso ogni onere per eseguire il lavoro a regola d'arte. Incluso oneri di sicurezza ai sensi del Dlgs n° 81/ 2008 e s.m.i.</t>
  </si>
  <si>
    <t>piano sottotetto Via Palazzo</t>
  </si>
  <si>
    <t>Passerelle ispezione impianti a sbalzo</t>
  </si>
  <si>
    <t>Realizzazione di passerelle pedonali in legno relizzate mediante fissaggio di tavolato adeguatamente dimensionato alla costolatura delle volte esistenti , avendo cura di ripartire adeguatamente i carichi per non compromettere la volta.
L’intervento dovrà includere:
 - Rilievi preliminari in sito e verifica delle quote;
 - Progettazione costruttiva e verifica strutturale della portanza;
 - Trasporto, movimentazione e stoccaggio in sicurezza;
 - Montaggio completo;
 - Pulizia finale e conferimento a discarica di eventuali residui.
L’intervento comprende tutti gli oneri per opere provvisionali, attrezzature, trasporti e  movimentazioni. Inclusa smaltimento dei materiali di risulta.Incluso ogni onere per eseguire il lavoro a regola d'arte. Incluso oneri di sicurezza ai sensi del Dlgs n° 81/ 2008 e s.m.i.</t>
  </si>
  <si>
    <t>escluso da valutare a seguito di approfondimento tecnico</t>
  </si>
  <si>
    <t>Fermapiede scale esterne</t>
  </si>
  <si>
    <t xml:space="preserve">Fornitura e posa in opera di fermapiede in lamiera di acciaio zincato spessore adeguato alle sollecitazioni previste (minimo 20/10 mm), verniciato a polvere in tinta scelta dalla Direzione Lavori, completo di piegature, forature e risvolti. La fascia fermapiede dovrà essere ancorata mediante idonei sistemi di fissaggio meccanico (viti, tasselli o staffe in acciaio inox) alla struttura portante del rivestimento di facciata garantendo stabilità, resistenza e continuità estetica con il sistema di rivestimento. Il fermapiede dovrà rispondere ai requisiti di resistenza meccanica e rigidezza ai carichi accidentali in conformità alla normativa vigente. 
Sono compresi nella presente voce tutti gli oneri relativi a:
- materiali, manodopera, fissaggi, sigillature, accessori, sfridi e attrezzature;
- rilievi, tracciamenti e adattamenti in opera;
- riprese di finitura, stuccature e protezioni;
Comprese opere provvisionali, movimentazioni dei materiali e quant'altro necessario per la completa e corretta posa a regola d’arte. Inclusi oneri di sicurezza ai sensi del Dlgs n° 81/2008.
</t>
  </si>
  <si>
    <t>rampa +3,10 - +4,13</t>
  </si>
  <si>
    <t>pianerottolo +4,13</t>
  </si>
  <si>
    <t>rampa +5,84 - +7,52</t>
  </si>
  <si>
    <t>pianerottolo +7,52</t>
  </si>
  <si>
    <t>pianerottolo +9,20</t>
  </si>
  <si>
    <t>rampa +9,20 - +10,88</t>
  </si>
  <si>
    <t>pianerottolo +10,88</t>
  </si>
  <si>
    <t>rampa +10,88 - +12,56</t>
  </si>
  <si>
    <t>pianerottolo +12,56 + terrazzo 12,56</t>
  </si>
  <si>
    <t>rampa +12,56 - +14,26</t>
  </si>
  <si>
    <t>pianerottolo +14,26</t>
  </si>
  <si>
    <t>rampa +14,26 - +17,49</t>
  </si>
  <si>
    <t>ramap +17,49 - +19,90</t>
  </si>
  <si>
    <t>terrazzo +19,90</t>
  </si>
  <si>
    <t>rampa +19,90 - +21,43</t>
  </si>
  <si>
    <t>Struttura metallica per soppalchi</t>
  </si>
  <si>
    <t xml:space="preserve">Fornitura e posa in opera di struttura metallica per la formazione di un soppalco idoneo a supportare pannelli in multistrato di okumè bilaminato (fornitura dei pannelli esclusa), atta a costituire un piano orizzontale con portata minima pari a 100 kg/m².
La struttura sarà realizzata in acciaio zincato, successivamente verniciato a polvere in tinta a scelta della Direzione Lavori, e composta da:
min. n.6 montanti verticali in profili scatolari sez. 40×40 mm, completi di prefori e piastre per il fissaggio alla muratura e al solaio esistente;
min. n. 2 travi orizzontali in profili sez. 40×80 mm, ciascuna collegata ad almeno 3 montanti verticali;
profilo perimetrale a L, fissato alla muratura portante per il corretto ancoraggio dei pannelli di finitura, compresa regolarizzazione del piano di fissaggio
Sono compresi nella presente voce:
- rilievi e verifiche preliminari per l’esatta definizione delle misure in opera per ciascuna stanza;
- calcoli strutturali; 
- verifica del dimensionamento dei profili e dei relativi spessori; 
- realizzazione dei dettagli costruttivi;
- trasporto, carico, scarico e movimentazione dei materiali a piè d’opera e in quota;
- predisposizione e montaggio delle opere provvisionali e di sicurezza necessarie all’esecuzione dei lavori;
- fissaggi, bullonerie, saldature, tagli, adattamenti e sigillature;
- tutti gli oneri di montaggio, protezione e pulizia finale dell’area di lavoro.
Il tutto dovrà essere eseguito a regola d’arte, secondo le prescrizioni della Direzione Lavori, e compreso ogni onere e magistero per dare l’opera finita a perfetta regola d’arte. inclusi oneri di sicurezza ai sensi del Dlgs n° 81/2008.
</t>
  </si>
  <si>
    <t>soppalchi</t>
  </si>
  <si>
    <t>240-255</t>
  </si>
  <si>
    <t>Opere esterne: pavimentazioni e asfalti</t>
  </si>
  <si>
    <t>Taglio di pavimentazione stradale</t>
  </si>
  <si>
    <t>Taglio di pavimentazione stradale in conglomerato bituminoso di qualsiasi spessore per la esecuzione di scavi a sezione obbligata, eseguito con idonee macchine in modo da lasciare integra la pavimentazione circostante dopo l'esecuzione dello scavo e compreso ogni onere e magistero per dare l'opera eseguita a perfetta regola d'arte. Inclusi oneri di sicurezza ai sensi del Dlgs n° 81/2008.</t>
  </si>
  <si>
    <t>via Astraldi</t>
  </si>
  <si>
    <t>Fresatura manto stradale</t>
  </si>
  <si>
    <t>Fresatura superficiale, fino alla profondità di 5 cm, della pavimentazione stradale bitumata, eseguita con apposita macchina operatrice con fresa a freddo, e successiva pulizia del piano fresato con spazzatrice meccanica. Si intende compreso il conferimento del materiale di risulta nelle discariche autorizzate, situate
a qualsiasi distanza, con tutti gli oneri che ne conseguono, quali i diritti di scarico o di smaltimento .
E' compreso ogni onere utile per dare il lavoro finito a regola d'arte.
Inclusi oneri di sicurezza ai sensi del Dlgs n° 81/2008.</t>
  </si>
  <si>
    <t>trincea via Astraldi</t>
  </si>
  <si>
    <t>parcheggio via Astraldi</t>
  </si>
  <si>
    <t>Asportazione massicciata stradale</t>
  </si>
  <si>
    <t>Asportazione di massicciata stradale con o senza pavimentazione soprastante,
eseguita con mezzi meccanici fino alla profondita' media di 20cm, incluso il carico su qualsiasi mezzo di trasporto dei materiali di risulta</t>
  </si>
  <si>
    <t>Smontaggio pavimentazioni esterne in lastre pietra e acciottolato</t>
  </si>
  <si>
    <t>Smontaggio di pavimentazioni esterne esistenti eseguite in lastre o cordoli di pietra naturale, e in acciottolato, effettuato manualmente o con mezzi idonei, con particolare cura per garantire l’integrità degli elementi rimossi. Sono compresi: la protezione delle pavimentazioni, dei manufatti e dei sottoservizi adiacenti; il deposito, la pulizia e la custodia dei materiali recuperati in area di cantiere, fino a successiva posa o riutilizzo.
E' incluso ogni onere e magistero necessario all’esecuzione a perfetta regola d’arte. Inclusi oneri di sicurezza ai sensi del Dlgs n° 81/ 2008 e s.m.i.</t>
  </si>
  <si>
    <t xml:space="preserve">per allacciamento fognario e impianti piazza cassini </t>
  </si>
  <si>
    <t xml:space="preserve"> per attacco motopompa  e scarichi bianche e nere su via palazzo </t>
  </si>
  <si>
    <t>per attacco motopompa  e scarichi bianche e nere nell'intercapedine giardino gioberti</t>
  </si>
  <si>
    <t>Scavo a sezione ristretta per relizzazione di collegamenti impiantistici e dorsali impianti</t>
  </si>
  <si>
    <t xml:space="preserve">Scavo a sezione ristretta o a pozzo, eseguito con mezzo meccanico di peso non superiore a 5 t e con interventi manuali ove necessario, fino alla profondità massima di m 2,00, in terreni o rocce sciolte.
Comprese opere provvisionali, l’accumulo del materiale di scavo in area di cantiere per il successivo reinterro, la protezione di manufatti, sottoservizi e pavimentazioni limitrofe.  La quantità indicata è riferita al volume geometrico di scavo.
E' compreso il carico, il trasporto e lo smaltimento del materiale di scavo, non riutilizzato per il rinterro,  presso discarica o centro di recupero autorizzato, nonché gli oneri di discarica.  Incluso ogni onere per eseguire il lavoro a regola d'arte. Inclusi oneri di sicurezza ai sensi del Dlgs n° 81/ 2008 e s.m.i.
</t>
  </si>
  <si>
    <t>per via astraldi</t>
  </si>
  <si>
    <t xml:space="preserve"> per attacco motopompa  e scrichi bianche e nere su via palazzo </t>
  </si>
  <si>
    <t>per attacco motopompa  e scrichi bianche e nere nell'intercapedine giardino gioberti</t>
  </si>
  <si>
    <t>Letto di posa impianti e rinterri</t>
  </si>
  <si>
    <t>Realizzazione di letto di posa per impianti (elettrici, idrico-sanitari, climatizzazione o similari), eseguito mediante strato di allettamento in sabbia vagliata o sabbia-cemento, spessore conforme alle prescrizioni di progetto e della Direzione Lavori, opportunamente costipato, livellato e umidificato per garantire stabilità, protezione meccanica e corretta pendenza agli elementi impiantistici da posare.
La voce comprende, senza riserve ed a corpo finito:
 - tracciamento del percorso impiantistico e verifica delle quote di progetto;
 - fornitura e stesa del materiale (sabbia, sabbia e cemento o granulato idoneo), compreso livellamento, compattazione e umidificazione;
 - formazione di eventuali pendenze richieste per scarichi, tubazioni o canalizzazioni;
 - inserimento, alloggiamento e stabilizzazione delle tubazioni, cavidotti, guaine o canalizzazioni impiantistiche nel letto di posa;
 - successivo ricoprimento e protezione degli impianti (ove previsto) con sabbia fine valutata al 50% e per l'altro 50%materiale proveniente dallo scavo, se idoneo;
 - eventuale interposizione di segnalatori plastici, reti di protezione o teli separatori;
 - pulizia finale dell’area di intervento, smaltimento dei residui e oneri per sicurezza, DPI e opere provvisionali.
Il letto di posa dovrà garantire continuità, stabilità nel tempo, protezione alle sollecitazioni e conformità alle normative vigenti e alle prescrizioni della Direzione Lavori. Incluso ogni onere per eseguire il lavoro a regola d'arte. Inclusi oneri di sicurezza ai sensi del Dlgs n° 81/ 2008 e s.m.i.</t>
  </si>
  <si>
    <t>Rimontaggio pavimentazioni esterne precedentemente rimosse - acciottolato e lastre pietra</t>
  </si>
  <si>
    <t xml:space="preserve">Rimontaggio di pavimentazioni in lastre e cordoli di pietra naturale, oppure in acciottolato, precedentemente smontate e custodite in cantiere, eseguito con modalità di posa identici a quelli originari, nel rispetto di geometrie, disegni e trame esistenti.
Sono compresi: la pulizia preventiva degli elementi recuperati; la preparazione del sottofondo secondo le condizioni preesistenti (letto di posa in sabbia, malta o altro sistema originario); la posa, l’assestamento, la sigillatura dei giunti, l’allineamento e il raccordo con le pavimentazioni contigue. E inclusa la protezione delle opere e superfici limitrofe, la movimentazione dei materiali,  la fornitura di materiali integrativi analoghi ai preesistenti se necessari, la pulizia finale dell’area.  Sono comprese opere provvisionali, trasporti e ogni onere per una perfetta esecuzione conforme allo stato originario. 
E' compreso ogni onere per dare il lavoro finito a regola d'arte. Inclusi oneri di sicurezza ai sensi del Dlgs n° 81/2008.
</t>
  </si>
  <si>
    <t>Formazione sottofondazione stradale</t>
  </si>
  <si>
    <r>
      <t xml:space="preserve">Realizzazione di fondazione stradale eseguita con inerte naturale stabilizzato granulometrico, proveniente sia da cave fluviali sia da frantumazione di rocce, ottenuto da un miscuglio a granulometria continua (pezzatura massima 30 mm), con cemento tipo 32,5 nella proporzione di 80 Kg per ogni metro cubo di inerte, steso in opera  evitando nel modo più assoluto la separazione dei diversi componenti granulometrici del miscuglio, fino al raggiungimento di </t>
    </r>
    <r>
      <rPr>
        <sz val="11"/>
        <rFont val="Calibri Light"/>
        <family val="2"/>
      </rPr>
      <t>c.a 20 cm di spessore, da ottenersi mediante successivi strati di materiale, cilindrati "a rifiuto" strato per strato, compresa la correzione dell'umidità del materiale al fine di ottenere mediante innaffiamento o con essiccamento a seconda dei casi, la condizione migliore per la perfetta compattazione degli strati; misurazione in opera della fondazione finita e compattata. 
E' compreso ogni onere utile per dare il lavoro finito a regola d'arte.
Incluso oneri di sicurezza ai sensi del Dlgs n° 81/2008.</t>
    </r>
  </si>
  <si>
    <t>impronta box astraldi</t>
  </si>
  <si>
    <t>Binder</t>
  </si>
  <si>
    <t>Realizzazione di strato di collegamento stradale e raccordi in conglomerato bituminoso del tipo semichiuso (binder)della pezzatura di 0/20 mm, posto in opera, previa pulizia del piano di posa e stesa di mano d'attacco con emulsione bituminosa al 55% in ragione di 0,500 Kg/mq, mediante macchina vibrofinitrice meccanica o per piccole riprese a mano, compreso la successiva rullatura con rullo statico da t 12 - 14, integrato con rullo tandem da t 6 - 8, dello spessore a compattazione avvenuta di cm 4. E' compreso ogni onere utile per dare il lavoro finito a regola d'arte.
Incluso oneri di sicurezza ai sensi del Dlgs n° 81/2008.</t>
  </si>
  <si>
    <t>trincea via astraldi</t>
  </si>
  <si>
    <t>Tappeto d'usura</t>
  </si>
  <si>
    <t>Realizzazione di tappeto di usura in conglomerato bituminoso del tipo chiuso della pezzatura di mm 0/10, e dello spessore finito di 3 cm, posto in opera, previa pulizia del piano di posa e
stesa di mano d'attacco con emulsione bituminosa al 55 % in ragione di 0,500 Kg/mq, mediante macchina
vibrofinitrice meccanica o per piccole riprese a mano, compreso la successiva rullatura con rullo statico da 12 t, integrato con rullo tandem da 6 - 8 t.
E' compreso ogni onere utile per dare il lavoro finito a regola d'arte.
Incluso oneri di sicurezza ai sensi del Dlgs n° 81/2008.</t>
  </si>
  <si>
    <t>Fornitura di pavimentazione parcheggio</t>
  </si>
  <si>
    <t>Fornitura di pavimentazione esterna in lastre, sp. cm 5, e cordoli in Pietra di Verezzo rigata, che, per materiale, formato e finitura superficiale, devono essere uguali all'esistente, sp. cm 5. Inclusi trasporti, movimentazione ed ogni altro onere per consegnare il lavoro finito a regola d'arte.
Inclusi oneri di sicurezza ai sensi del Dlgs n° 81/2008.</t>
  </si>
  <si>
    <t>parcheggio astraldi</t>
  </si>
  <si>
    <t>Posa di pavimentazione parcheggio</t>
  </si>
  <si>
    <t>Posa di pavimentazione esterna in lastre, sp. cm 5, e cordoli in Pietra di Verezzo rigata, che, per materiale, formato e finitura superficiale, devono essere uguali all'esistente, sp. cm 5, incollata su massetto di sabbia e cemento, formazione di questo inclusa in questa voce. La posa deve essere eseguita come da elaborato grafico esecutivo  e comprende tagli eseguiti con preforo negli angoli, tagli per alloggiamento impianti o caditoie, compresi collanti, malte, stuccature e pulizia finale.
Inclusi oneri di sicurezza ai sensi del Dlgs n° 81/2008 e ogni onere per consegnare il lavoro finito a regola d'arte.</t>
  </si>
  <si>
    <t>Messa in quota di chiusini e caditoie</t>
  </si>
  <si>
    <t xml:space="preserve">Rialzamento di chiusini in sede di carreggiata di qualsiasi tipo e materiale, compreso ogni onere per la rimozione e per la successiva posa in opera a quota del nuovo piano viario. La posa dovrà avvenire rimuovendo con sega circolare lo strato di pavimentazione, fino a trovare la massicciata, poi utilizzando malte a presa e indurimenti rapidi, tipo SiKaRapid, Mapegrout SV o altro prodotto equivalente, verrà murato il telaio del chiusino nella nuova posizione, formando un adeguato cordolo di rigiro, procedendo infine al ripristino della pavimentazione stradale (asfaltatura ecc.). E' compreso ogni onere utile per dare il lavoro finito a regola d'arte.
Inclusi oneri di sicurezza ai sensi del Dlgs n° 81/2008.
</t>
  </si>
  <si>
    <t>Fornitura e posa di botola di accesso alla cabina elettrica di trasformazione</t>
  </si>
  <si>
    <t>Fornitura e posa di pavimento grigliato carrabile, comprensivo di telaio, partizionato per poter essere aperto, posato su un adeguato cordolo di rigiro, utilizzando malte a presa e indurimenti rapidi, tipo SiKaRapid, Mapegrout SV o altro prodotto equivalente, prima della realizzazione dell'asfaltatura. E' compreso ogni onere utile per dare il lavoro finito a regola d'arte. Inclusi oneri di sicurezza ai sensi del Dlgs n° 81/2008.</t>
  </si>
  <si>
    <t>Fornitura e posa nuovi pozzetti e chiusini</t>
  </si>
  <si>
    <t>Fornitura e posa di pozzetti ispezionabili prefabbricati in calcestruzzo vibrato o polimero rinforzato, dimensioni interne massime 50×50 cm, completi di chiusino carrabile in ghisa sferoidale classe D400 (UNI EN 124 o superiore), con telaio e coperchio antisdrucciolo, completi di guarnizioni anti-rumore e dispositivo anti-sollevamento.
Il pozzetto dovrà essere posato su letto di sabbia o magrone in cls, perfettamente livellato, compresi: scavo, formazione del sottofondo e compattazione; setti verticali con predisposizione fori d’ingresso/uscita tubazioni, sigillati con malta idraulica o guaina butilica; collegamento e sigillatura delle condotte impiantistiche (acque meteoriche, fognatura, elettrico, telefonico o altro); posa e sigillatura del telaio del chiusino su malta cementizia o resina e posizionamento del coperchio; rialzo del chiusino a quota finita della pavimentazione/strada con eventuali anelli o malte di rincalzo; pulizia interna e ripristino delle superfici circostanti.
Compreso inoltre: smaltimento materiali di risulta, protezioni di cantiere, mezzi d’opera, manodopera qualificata ed ogni altro onere necessario per consegnare l’opera completamente finita, funzionante e conforme alle prescrizioni della Direzione Lavori e normative vigenti. Inclusi oneri di sicurezza ai sensi del Dlgs n° 81/2008.</t>
  </si>
  <si>
    <t xml:space="preserve">Fornitura e posa ispezione attacco principale motopompa </t>
  </si>
  <si>
    <t>Fornitura e posa di pozzetti ispezionabili prefabbricati in calcestruzzo vibrato o polimero rinforzato, dimensioni interne massime 80×80 cm, completi di chiusino carrabili in ghisa sferoidale classe D400 (UNI EN 124 o superiore ), diviso in sportelli triangolari apribili ad anta, con telaio e coperchio antisdrucciolo, completi di guarnizioni anti-rumore e dispositivo anti-sollevamento.
Il pozzetto dovrà essere posato su letto di sabbia o magrone in cls, perfettamente livellato, compresi: scavo, formazione del sottofondo e compattazione; setti verticali con predisposizione fori d’ingresso/uscita tubazioni, sigillati con malta idraulica o guaina butilica; collegamento e sigillatura delle condotte impiantistiche (acque meteoriche, fognatura, elettrico, telefonico o altro); posa e sigillatura del telaio del chiusino su malta cementizia o resina e posizionamento del coperchio; rialzo del chiusino a quota finita della pavimentazione/strada con eventuali anelli o malte di rincalzo; pulizia interna e ripristino delle superfici circostanti.
Compreso inoltre: smaltimento materiali di risulta, protezioni di cantiere, mezzi d’opera, manodopera qualificata ed ogni altro onere necessario per consegnare l’opera completamente finita, funzionante e conforme alle prescrizioni della Direzione Lavori e normative vigenti. Inclusi oneri di sicurezza ai sensi del Dlgs n° 81/2008.</t>
  </si>
  <si>
    <t>256-281</t>
  </si>
  <si>
    <t>Sanitari e rubinetterie</t>
  </si>
  <si>
    <t>Posa wc</t>
  </si>
  <si>
    <t>Posa di:
 - wc sospeso App Goclean Flaminia cod. Art. AP118G,
 - sedile Flaminia cod. Art.QKCW05
 - placca di comando plastica cromo-satinato Sigma 01 Geberit 115.770.46.5
 - modulo per wc duofix sigma 8 cod. 111.795.00.2
compresi accessori utili per il funzionamento ed il collegamento alla rete idraulica, materiali di consumo, silicone trasparente verniciabile, smaltimento dei materiali di risulta, protezione provvisoria degli elementi installati e ogni altro onere utile per dare il lavoro finito a regola d'arte. Incluso oneri di sicurezza ai sensi del Dlgs n° 81/2008.</t>
  </si>
  <si>
    <t>Fornitura wc</t>
  </si>
  <si>
    <t>Fornitura di:
 - wc sospeso App Goclean Flaminia cod. Art. AP118G,
 - sedile Flaminia cod. Art.QKCW05
 - placca di comando plastica cromo-satinato Sigma 01 Geberit 115.770.46.5
 - modulo per wc duofix sigma 8 cod. 111.795.00.2
compreso kit di fissaggio a parete in cartongesso, trasporto, consegna al piano di lavoro e ogni altro accessorio utile per il funzionamento ed il collegamento alla rete idraulica. E' compreso ogni onere utile per dare il lavoro finito a regola d'arte. Incluso oneri di sicurezza ai sensi del Dlgs n° 81/2008.</t>
  </si>
  <si>
    <t>Posa bidet</t>
  </si>
  <si>
    <t>Posa di:
 - bibet sospeso App Flaminia, cod. Art. AP218, 
 - sifone ribassato Lyra 1643001
 -  modulo duofix bidet  cod. 111.510.00
 -  miscelatore bidet Tricolore Verde Cristina TV364-51
compresi accessori utili per il funzionamento ed il collegamento alla rete idraulica, materiali di consumo, silicone trasparente verniciabile, smaltimento dei materiali di risulta, protezione provvisoria degli elementi installati e ogni altro onere utile per dare il lavoro finito a regola d'arte. Incluso oneri di sicurezza ai sensi del Dlgs n° 81/2008.</t>
  </si>
  <si>
    <t>Fornitura bidet</t>
  </si>
  <si>
    <t>Fornitura di:
 - bibet sospeso App Flaminia, cod. Art. AP218, 
 - sifone ribassato Lyra 1643001
 -  modulo duofix bidet  cod. 111.510.00
 -  miscelatore bidet Tricolore Verde Cristina TV364-51
compreso kit di fissaggio a parete in cartongesso, trasporto, consegna al piano di lavoro e ogni altro accessorio utile per il funzionamento ed il collegamento alla rete idraulica. E' compreso ogni onere utile per dare il lavoro finito a regola d'arte. Incluso oneri di sicurezza ai sensi del Dlgs n° 81/2008.</t>
  </si>
  <si>
    <t>Posa lavabo</t>
  </si>
  <si>
    <r>
      <rPr>
        <b/>
        <sz val="7.7"/>
        <color rgb="FFFF0000"/>
        <rFont val="Calibri Light"/>
        <family val="2"/>
      </rPr>
      <t>Posa di:</t>
    </r>
    <r>
      <rPr>
        <b/>
        <sz val="11"/>
        <rFont val="Calibri Light"/>
        <family val="2"/>
      </rPr>
      <t xml:space="preserve">
 - lavabo da appoggio soprapiano Miniwash 60 Flaminia cod. Art. MW60PR,
 - sifone cromato Geberit 151.035.21.1
 - corpo incasso lavabo Cristina  CS200
 -  set esterno lavabo large Tricolore Verde Cristina TV258-51
compresi accessori utili per il funzionamento ed il collegamento alla rete idraulica, materiali di consumo, silicone trasparente verniciabile, smaltimento dei materiali di risulta, protezione provvisoria degli elementi installati e ogni altro onere utile per dare il lavoro finito a regola d'arte. Incluso oneri di sicurezza ai sensi del Dlgs n° 81/2008.</t>
    </r>
  </si>
  <si>
    <t>Fornitura lavabo</t>
  </si>
  <si>
    <t>Fornitura di:
 - lavabo da appoggio soprapiano Miniwash 60 Flaminia cod. Art. MW60PR,
 - sifone cromato Geberit 151.035.21.1
 - corpo incasso lavabo Cristina  CS200
 -  set esterno lavabo large Tricolore Verde Cristina TV258-51
compreso kit di fissaggio a parete in cartongesso, trasporto, consegna al piano di lavoro e ogni altro accessorio utile per il funzionamento ed il collegamento alla rete idraulica. E' compreso ogni onere utile per dare il lavoro finito a regola d'arte. Incluso oneri di sicurezza ai sensi del Dlgs n° 81/2008.</t>
  </si>
  <si>
    <t>Posa piano appoggio lavabo</t>
  </si>
  <si>
    <t>Posa di piano per appoggio del lavabo (Miniwash 60 Flaminia cod. Art. MW60PR) realizzato in MDF placcato in laminato in colore a scelta della DL e con bordo in multistrato a vista. Il tutto da realizzare come da disegno e completo di mensole di supporto del piano del lavandino da fissare nella parete in cartongesso opportunamente rinforzata, accessori di fissaggio, fresatura a disegno per passaggio impianti, compresi accessori utili per il fissaggio, materiali di consumo, silicone trasparente verniciabile, smaltimento dei materiali di risulta, protezione provvisoria degli elementi installati e ogni altro onere utile per dare il lavoro finito a regola d'arte. Incluso oneri di sicurezza ai sensi del Dlgs n° 81/2008.</t>
  </si>
  <si>
    <t>Fornitura piano appoggio lavabo</t>
  </si>
  <si>
    <t>Fornitura di piano per appoggio del lavabo (Miniwash 60 Flaminia cod. Art. MW60PR) realizzato in MDF placcato in laminato in colore a scelta della DL e con bordo in multistrato a vista. Il tutto da realizzare come da disegno e completo di mensole di supporto del piano del lavandino da fissare nella parete in cartongesso opportunamente rinforzata, accessori di fissaggio, fresatura a disegno per passaggio impianti, compreso kit di fissaggio a parete in cartongesso, trasporto, consegna al piano di lavoro, smaltimento dei materiali di risulta, protezione provisoria degli elementi installati e ogni altro accessorio utile per il funzionamento ed il collegamento alla rete idraulica. E' compreso ogni onere utile per dare il lavoro finito a regola d'arte. Incluso oneri di sicurezza ai sensi del Dlgs n° 81/2008.</t>
  </si>
  <si>
    <t>Posa  doccia</t>
  </si>
  <si>
    <t>Posa di:
 -  piatto doccia  Solilux Ponsi art. BR R06 dim varie,
 - piletta ribassata Ponsi BP RPIL1,
 - corpo incasso doccia Cristina  CS100, 
 - set esterno doccia Tricolore Verde Cristina TV602-51
 - braccio doccia Cristina PD413-51,
 -  soffione doccia Cristina PD151, 
compresi accessori utili per il funzionamento ed il collegamento alla rete idraulica, materiali di consumo, silicone trasparente verniciabile, smaltimento dei materiali di risulta, protezione provvisoria degli elementi installati e ogni altro onere utile per dare il lavoro finito a regola d'arte. Incluso oneri di sicurezza ai sensi del Dlgs n° 81/2008.</t>
  </si>
  <si>
    <t>doccia 138x80 camera 015</t>
  </si>
  <si>
    <t>docce 100x80 camera 014</t>
  </si>
  <si>
    <t>doccia 127x70 camera 013</t>
  </si>
  <si>
    <t>doccia 116x75 camera 012</t>
  </si>
  <si>
    <t>docce 116x75 camera 006, 009, 010, 011</t>
  </si>
  <si>
    <t>docce 118x75 camera 007, 008</t>
  </si>
  <si>
    <t>doccia 138x60 camera 005</t>
  </si>
  <si>
    <t>doccia 133x80camera 116</t>
  </si>
  <si>
    <t>doccia 135x80 camera 115</t>
  </si>
  <si>
    <t>doccia 100x75 camera 114</t>
  </si>
  <si>
    <t>doccia 106x72 camera 114</t>
  </si>
  <si>
    <t>docce 88x70 camere 109, 113</t>
  </si>
  <si>
    <t>doccia 189x70 camera 112</t>
  </si>
  <si>
    <t>doccia 172x70 camera 111</t>
  </si>
  <si>
    <t>doccia 180x70 camera 110</t>
  </si>
  <si>
    <t>doccia 92x88 camera 108 trapezio</t>
  </si>
  <si>
    <t>doccia 106x70 camera 107</t>
  </si>
  <si>
    <t>doccia 162x89 camera 106</t>
  </si>
  <si>
    <t>doccia 103x75 camera 105</t>
  </si>
  <si>
    <t xml:space="preserve">doccia 122x73 camera 104 </t>
  </si>
  <si>
    <t>docce 100x90 camere 102, 103</t>
  </si>
  <si>
    <t>doccia 98x78 camera 101</t>
  </si>
  <si>
    <t>doccia 102x80 camera 101</t>
  </si>
  <si>
    <t>doccia 98x79 camera 205</t>
  </si>
  <si>
    <t>doccia 85x81 camera 204</t>
  </si>
  <si>
    <t>doccia 85x79 camera 203</t>
  </si>
  <si>
    <t>doccia 139x80 camera 202</t>
  </si>
  <si>
    <t>doccia 101x80 camera 201</t>
  </si>
  <si>
    <t>doccia 73x69 spogliatoio staff trapezio</t>
  </si>
  <si>
    <t>Fornitura doccia</t>
  </si>
  <si>
    <t>Fornitura di:
 -  piatto doccia  Solilux Ponsi art. BR R06 dim 120*80,
 - piletta ribassata Ponsi BP RPIL1,
 - corpo incasso doccia Cristina  CS100, 
 - set esterno doccia Tricolore Verde Cristina TV602-51
 - braccio doccia Cristina PD413-51,
 -  soffione doccia Cristina PD151, 
compreso kit di fissaggio a parete in cartongesso, trasporto, consegna al piano di lavoro e ogni altro accessorio utile per il funzionamento ed il collegamento alla rete idraulica. E' compreso ogni onere utile per dare il lavoro finito a regola d'arte. Incluso oneri di sicurezza ai sensi del Dlgs n° 81/2008.</t>
  </si>
  <si>
    <t>Posa box doccia scorrevoli</t>
  </si>
  <si>
    <t>Posa di parete box doccia per doccia in nicchia 116-120 cm, altezza 190 mm, non reversibile, con anta destra scorrevole e anta sinistra fissa, senza profili inferiori per un accesso facilitato, scorrimenti in acciaio incollati direttamente sul vetro.
Struttura con profili finitura cromato brillantato e pannelli in vetro trasparente.
Marca SAMO
Modello America Quattro SP
Codice: B6344 ULU TR SX
compresi accessori utili per il funzionamento ed il collegamento alla rete idraulica, materiali di consumo, silicone trasparente verniciabile, smaltimento dei materiali di risulta, protezione provvisoria degli elementi installati e ogni altro onere utile per dare il lavoro finito a regola d'arte. Incluso oneri di sicurezza ai sensi del Dlgs n° 81/2008.</t>
  </si>
  <si>
    <t>box L 115 camera 012</t>
  </si>
  <si>
    <t>box L 116 camera 006, 009, 010, 011</t>
  </si>
  <si>
    <t>box L 118 camera 007, 008</t>
  </si>
  <si>
    <t>box L 127 camera 013</t>
  </si>
  <si>
    <t>box L 138 camera 005, 015</t>
  </si>
  <si>
    <t>box L 88 camera 113</t>
  </si>
  <si>
    <t>box L 172 camera 111</t>
  </si>
  <si>
    <t>box L 180 camera 110</t>
  </si>
  <si>
    <t>box L 189 camera 112</t>
  </si>
  <si>
    <t>box L 138 camera 108 trapezio</t>
  </si>
  <si>
    <t>box L 106 camera 107</t>
  </si>
  <si>
    <t>box L 103 camera 105</t>
  </si>
  <si>
    <t xml:space="preserve">box L 122 camera 104 </t>
  </si>
  <si>
    <t>box L 133 camera 116</t>
  </si>
  <si>
    <t>box L 135 camera 115</t>
  </si>
  <si>
    <t>box L 85 camera 203, 204</t>
  </si>
  <si>
    <t>box L 139 camera 202</t>
  </si>
  <si>
    <t>box L 98 camera 205</t>
  </si>
  <si>
    <t>Fornitura box doccia scorrevoli</t>
  </si>
  <si>
    <t>Parete box doccia per doccia in nicchia 116-120 cm, altezza 190 mm, non reversibile, con anta destra scorrevole e anta
sinistra fissa, senza profili inferiori per un accesso facilitato, scorrimenti in acciaio incollati direttamente sul vetro.
Struttura con profili finitura cromato brillantato e pannelli in vetro trasparente.
Marca SAMO
Modello America Quattro SP
Codice: B6344 ULU TR SX
compreso kit di fissaggio a parete in cartongesso, trasporto, consegna al piano di lavoro e ogni altro accessorio utile per il funzionamento ed il collegamento alla rete idraulica. E' compreso ogni onere utile per dare il lavoro finito a regola d'arte. Incluso oneri di sicurezza ai sensi del Dlgs n° 81/2008.</t>
  </si>
  <si>
    <t>Posa box doccia anta+parte fissa</t>
  </si>
  <si>
    <t>Posa di parete box doccia per doccia composta da un vetro fisso e un vetro ad anta, senza profili inferiori per un accesso facilitato.
Struttura con profili finitura cromato brillantato e pannelli in vetro trasparente.
Marca SAMO
Modello America Quattro SP
Codice: B6344 ULU TR SX
compresi accessori utili per il funzionamento ed il collegamento alla rete idraulica, materiali di consumo, silicone trasparente verniciabile, smaltimento dei materiali di risulta, protezione provvisoria degli elementi installati e ogni altro onere utile per dare il lavoro finito a regola d'arte. Incluso oneri di sicurezza ai sensi del Dlgs n° 81/2008.</t>
  </si>
  <si>
    <t>box L 88 P 70 camera 109</t>
  </si>
  <si>
    <t>box L 101 P 80 camera 201</t>
  </si>
  <si>
    <t>Fornitura box doccia anta+parte fissa</t>
  </si>
  <si>
    <t>Posa di parete box doccia per doccia composta da un vetro fisso e un vetro ad anta, senza profili inferiori per un accesso facilitato.
Struttura con profili finitura cromato brillantato e pannelli in vetro trasparente.
Marca SAMO
Modello America Quattro SP
Codice: B6344 ULU TR SX
compreso kit di fissaggio a parete in cartongesso, trasporto, consegna al piano di lavoro e ogni altro accessorio utile per il funzionamento ed il collegamento alla rete idraulica. E' compreso ogni onere utile per dare il lavoro finito a regola d'arte. Incluso oneri di sicurezza ai sensi del Dlgs n° 81/2008.</t>
  </si>
  <si>
    <t>Posa box doccia in nicchia con anta</t>
  </si>
  <si>
    <t>Posa di parete box doccia per doccia in nicchia composta da un'anta, senza profili inferiori per un accesso facilitato.
Struttura con profili finitura cromato brillantato e pannelli in vetro trasparente.
Marca SAMO
Modello America Quattro SP
Codice: B6344 ULU TR SX
compresi accessori utili per il funzionamento ed il collegamento alla rete idraulica, materiali di consumo, silicone trasparente verniciabile, smaltimento dei materiali di risulta, protezione provvisoria degli elementi installati e ogni altro onere utile per dare il lavoro finito a regola d'arte. Incluso oneri di sicurezza ai sensi del Dlgs n° 81/2008.</t>
  </si>
  <si>
    <t>box L 90 camera 102, 103</t>
  </si>
  <si>
    <t>box L 89 camera 106</t>
  </si>
  <si>
    <t>Fornitura box doccia in nicchia con anta</t>
  </si>
  <si>
    <t>Posa di parete box doccia per doccia in nicchia composta da un'anta, senza profili inferiori per un accesso facilitato.
Struttura con profili finitura cromato brillantato e pannelli in vetro trasparente.
Marca SAMO
Modello America Quattro SP
Codice: B6344 ULU TR SX
compreso kit di fissaggio a parete in cartongesso, trasporto, consegna al piano di lavoro e ogni altro accessorio utile per il funzionamento ed il collegamento alla rete idraulica. E' compreso ogni onere utile per dare il lavoro finito a regola d'arte. Incluso oneri di sicurezza ai sensi del Dlgs n° 81/2008.</t>
  </si>
  <si>
    <t>Posa scaldasalviette</t>
  </si>
  <si>
    <t>Posa di radiatore scaldasalviette elettrico in acciaio IRSAP - modello Ares elettrico, 58x81,8 cm, o similare in colore a scelta della DL. Comprensivo di resistenza elettrica con controllo elettronico per regolare la temperatura ambiente, tutti i raccordi e gli accessori, compresi accessori utili per il funzionamento ed il collegamento alla rete elettrica, materiali di consumo, smaltimento dei materiali di risulta, protezione provvisoria degli elementi installati e ogni altro onere utile per dare il lavoro finito a regola d'arte. Incluso oneri di sicurezza ai sensi del Dlgs n° 81/2008.</t>
  </si>
  <si>
    <t>Fornitura scaldasalviette</t>
  </si>
  <si>
    <t>Fornitura di radiatore scaldasalviette elettrico in acciaio IRSAP - modello Ares elettrico, 58x81,8 cm, o similare in colore a scelta della DL. Comprensivo di resistenza elettrica con controllo elettronico per regolare la temperatura ambiente, tutti i raccordi e gli accessori, compreso kit di fissaggio a parete in cartongesso, trasporto, consegna al piano di lavoro, smaltimento dei materiali di risulta, protezione provisoria degli elementi installati e ogni altro accessorio utile per il funzionamento ed il collegamento alla rete idraulica. E' compreso ogni onere utile per dare il lavoro finito a regola d'arte. Incluso oneri di sicurezza ai sensi del Dlgs n° 81/2008.</t>
  </si>
  <si>
    <t>Posa wc disabili</t>
  </si>
  <si>
    <t>Posa di:
 - wc sospeso D-code Vital art.22280900002, 
 - sedile coordinato 60310000,
 - placca di comando plastica cromo-satinato Sigma 01 Geberit 115.770.46.5,
 - comando pneumatico esterno 1 tasto geberit 116.047.11.1,
 - modulo per wc duofix sigma 8 cod. 111.795.00.2, 
 - miscelatore esterno vaso/bidet leva lunga con doccetta Dolomite B5117AA
 - barra maniglione ribaltabile cm65 Blutech BT003
 - barra maniglione cm 65 Lifetools SLICE color
compresi accessori utili per il funzionamento ed il collegamento alla rete idraulica, materiali di consumo, silicone trasparente verniciabile, smaltimento dei materiali di risulta, protezione provvisoria degli elementi installati e ogni altro onere utile per dare il lavoro finito a regola d'arte. Incluso oneri di sicurezza ai sensi del Dlgs n° 81/2008.</t>
  </si>
  <si>
    <t xml:space="preserve">piano terra </t>
  </si>
  <si>
    <t>Fornitura wc disabili</t>
  </si>
  <si>
    <t>Fornitura di:
 - wc sospeso D-code Vital art.22280900002, 
 - sedile coordinato 60310000,
 - placca di comando plastica cromo-satinato Sigma 01 Geberit 115.770.46.5,
 - comando pneumatico esterno 1 tasto geberit 116.047.11.1,
 - modulo per wc duofix sigma 8 cod. 111.795.00.2, 
 - miscelatore esterno vaso/bidet leva lunga con doccetta Dolomite B5117AA
 - barra maniglione ribaltabile cm65 Blutech BT003
 - barra maniglione cm 65 Lifetools SLICE color
compreso kit di fissaggio a parete in cartongesso, trasporto, consegna al piano di lavoro e ogni altro accessorio utile per il funzionamento ed il collegamento alla rete idraulica. E' compreso ogni onere utile per dare il lavoro finito a regola d'arte. Incluso oneri di sicurezza ai sensi del Dlgs n° 81/2008.</t>
  </si>
  <si>
    <t>Posa lavabo disabili</t>
  </si>
  <si>
    <t>Fornitura di:
 - Lavabo DuraStyle Vital Med 65x57, 
 -  sifone cromato Geberit 151.035.21.1,
 - miscelatore lavabo Base leva lunga Dolomite B5114AA,
 - specchio di sicurezza ad inclinazione regolabile Lifetools
 - barra maniglione 65cm Lifetools SLICE Color
compresi accessori utili per il funzionamento ed il collegamento alla rete idraulica, materiali di consumo, silicone trasparente verniciabile, smaltimento dei materiali di risulta, protezione provvisoria degli elementi installati e ogni altro onere utile per dare il lavoro finito a regola d'arte. Incluso oneri di sicurezza ai sensi del Dlgs n° 81/2008.</t>
  </si>
  <si>
    <t>Fornitura lavabo disabili</t>
  </si>
  <si>
    <t>Fornitura di:
 - Lavabo DuraStyle Vital Med 65x57, 
 -  sifone cromato Geberit 151.035.21.1,
 - miscelatore lavabo Base leva lunga Dolomite B5114AA,
 - specchio di sicurezza ad inclinazione regolabile Lifetools
 - barra maniglione 65cm Lifetools SLICE Color
compreso kit di fissaggio a parete in cartongesso, trasporto, consegna al piano di lavoro e ogni altro accessorio utile per il funzionamento ed il collegamento alla rete idraulica. E' compreso ogni onere utile per dare il lavoro finito a regola d'arte. Incluso oneri di sicurezza ai sensi del Dlgs n° 81/2008.</t>
  </si>
  <si>
    <t>Posa doccia disabili</t>
  </si>
  <si>
    <t>Posa di:
-  piatto doccia  Solilux Ponsi art. BR R06 dim varie,
- piletta ribassata Ponsi BP RPIL1,
- sifone per docce filo pavimento Geberit 154.052.00.1, 
-  Miscelatore esterno vaso/bidet leva lunga Dolomite B5119AA,
- Asta doccia completa 60 cm Dolomite B9359AA
- barra maniglione 65cm Lifetools SLICE Color
- Angolare maniglione 90° 40x67 cm verticale Lifetools SLICE Color 
- Seggiolino ribaltabile Lifetools PILL 
compresi accessori utili per il funzionamento ed il collegamento alla rete idraulica, materiali di consumo, silicone trasparente verniciabile, smaltimento dei materiali di risulta, protezione provvisoria degli elementi installati e ogni altro onere utile per dare il lavoro finito a regola d'arte. Incluso oneri di sicurezza ai sensi del Dlgs n° 81/2008.</t>
  </si>
  <si>
    <t>piano terra camere 004, 003</t>
  </si>
  <si>
    <t>Fornitura doccia disabili</t>
  </si>
  <si>
    <t>Fornitura di:
-  piatto doccia  Solilux Ponsi art. BR R06 dim varie,
- piletta ribassata Ponsi BP RPIL1,
- sifone per docce filo pavimento Geberit 154.052.00.1, 
-  Miscelatore esterno vaso/bidet leva lunga Dolomite B5119AA,
- Asta doccia completa 60 cm Dolomite B9359AA
- barra maniglione 65cm Lifetools SLICE Color
- Angolare maniglione 90° 40x67 cm verticale Lifetools SLICE Color 
- Seggiolino ribaltabile Lifetools PILL 
compreso kit di fissaggio a parete in cartongesso, trasporto, consegna al piano di lavoro e ogni altro accessorio utile per il funzionamento ed il collegamento alla rete idraulica. E' compreso ogni onere utile per dare il lavoro finito a regola d'arte. Incluso oneri di sicurezza ai sensi del Dlgs n° 81/2008.</t>
  </si>
  <si>
    <t>Posa di tenda doccia comprensivo di bastone</t>
  </si>
  <si>
    <t>Posa di tenda per doccia comprensiva di bastone fissato alle due pareti laterali.
Struttura con profili finitura cromato brillantato e pannelli in vetro trasparente. Compresi accessori utili per il funzionamento, materiali di consumo, silicone trasparente verniciabile, smaltimento dei materiali di risulta, protezione provvisoria degli elementi installati e ogni altro onere utile per dare il lavoro finito a regola d'arte. Incluso oneri di sicurezza ai sensi del Dlgs n° 81/2008.</t>
  </si>
  <si>
    <t>piano terra bagno disabili 003 e 004</t>
  </si>
  <si>
    <t>piano ammezzato P1-P2 bagno staff</t>
  </si>
  <si>
    <t>Fornitura di tenda doccia comprensivo di bastone</t>
  </si>
  <si>
    <t>Posa di tenda per doccia comprensiva di bastone fissato alle due pareti laterali.
Struttura con profili finitura cromato brillantato e pannelli in vetro trasparente. Compreso kit di fissaggio a parete in cartongesso, trasporto, consegna al piano di lavoro e ogni altro accessorio utile per il funzionamento. E' compreso ogni onere utile per dare il lavoro finito a regola d'arte. Incluso oneri di sicurezza ai sensi del Dlgs n° 81/2008.</t>
  </si>
  <si>
    <t>282-289</t>
  </si>
  <si>
    <t>Varie</t>
  </si>
  <si>
    <t>Riattivazione dell'ascensore esistente</t>
  </si>
  <si>
    <t>Revisione e riattivazione dell'impianto ascensore esistente, n. 2 fermate contrapposte.
E' compreso ogni onere per eseguire il lavoro a regola d'arte. Inclusi oneri di sicurezza ai sensi del Dlgs n° 81/ 2008 e s.m.i.</t>
  </si>
  <si>
    <t>Nuovo ascensore</t>
  </si>
  <si>
    <t xml:space="preserve">Fornitura e posa in opera di ascensore elettrico senza locale macchine (MRL), modello Schindler 3000 Plus, conforme alle norme vigenti.
Caratteristiche principali:
 - Dim. vano 2000x1950mm
 - Portata: 320–1350 kg
 - Velocità: 1,0–1,6 m/s
 - Corsa: 16,5m –  6 fermate (5+1 contrapposta)
 - Trazione: sistema STM con azionamento rigenerativo a risparmio energetico
 - Efficienza: illuminazione LED e modalità stand-by
 - Fossa ascensore 1000mm
 - Extracorsa ascensore 2900mm
Cabina mod. Park Avanue
 - Struttura modulare con dimensioni personalizzabili
 - Altezza cabina fino a 2500 mm
 - Interni cabina predisposta per finiture Cliente
 - Vano cabina dim. 1660x1550mm
 - Illuminazione: Dash Array
 - Cielino: Acciaio Inox Satinato Lucerna
 - Pareti: Acciaio Inox Lino Losanna
 - Bottoniera: Linea 300 - A tutta altezza - A filo - Acciaio Inox Satinato
 - Zoccolino: A filo
 - Pavimento: analogo a quello dei corridoi
</t>
  </si>
  <si>
    <t>Porte:
 - Scorrevoli automatiche in cabina e piano
 - Tipologie: telescopiche T2 
 - Larghezza 11 cm; altezza 2000 mm, con regolazioni modulari
Quadro di manovra:
 - Integrato al vano, senza locale macchine dedicato
 - Comandi e segnalazioni conformi accessibilità
Accessori:
 - Specchio a tutta altezza centrato, parete laterale
 -  Corrimano dritto, fin. acciaio inox satinato
 - Paracolpi
Fornitura comprensiva di: installazione, collegamenti elettrici, collaudo, certificazione CE, documentazione e consegna chiavi in mano. E' compreso ogni onere per eseguire il lavoro a regola d'arte. Inclusi oneri di sicurezza ai sensi del Dlgs n° 81/ 2008 e s.m.i.</t>
  </si>
  <si>
    <t>Piantumazione fioriere</t>
  </si>
  <si>
    <t>Fornitura e posa in opera nelle fioriere di strati di drenaggio, terreno di coltivo, arbusti mediterranei e impianto di irrigazione.
L’intervento comprende la posa di:
- strato drenante in pomice naturale, di granulometria 10–20 mm, steso con spessore variabile (minimo 10 cm) e livellato a perfetta planarità;
- terreno di coltivo fertile tipo Vigorplant Top Soil, privo di infestanti, radici e materiali estranei, costituito da miscela di terra vegetale, sabbia silicea e torba (altezza 50cm);
- messa a dimora di arbusti mediterranei (es. lavanda, rosmarino, mirto, pittosporo, oleandro, teucrium o simili), con successiva irrigazione di assestamento;
- realizzazione di impianto di irrigazione automatizzato, composto da linea di alimentazione, rete di distribuzione , raccordi, valvole, centralina temporizzata e ogni accessorio necessario per il corretto funzionamento dell’impianto.
 E inclusa la protezione delle opere e superfici limitrofe, trasporti e movimentazione dei materiali, pulizia finale dell’area.  Sono comprese opere provvisionali e ogni onere per dare lìopera finita a regola d'arte. Inclusi oneri di sicurezza ai sensi del Dlgs n° 81/2008.</t>
  </si>
  <si>
    <t>Aiuola patio centrale</t>
  </si>
  <si>
    <t>Fornitura e posa in opera di fioriera metallica 120*120cm realizzata in lamiera di acciaio zincato a caldo, spessore adeguato alla destinazione d’uso esterna, complete di verniciatura a polveri termoindurenti colore a scelta della D.L. – opaco , resistente agli agenti atmosferici ed all’ambiente marino.
Le fioriere dovranno essere fornite complete di:
 -  fori di scarico inferiori idonei all’uso esterno;  
- piedini in PVC regolabili o comunque atti ad evitare il contatto diretto con il piano di posa;
 -  rivestimento interno protettivo per contenimento substrato/terra;
 - fornitura e posa di strato di accumulo tipo geodrein
 - strato di lapillo h 10cm
 - substrato di coltivo tipo Top Soil Vigorplant h 90cm
 - messa a dimora di n.1 esemplare di Cupressus h 3m e arbusti mediterranei
 - pacciamatura con corteccia
 - realizzazione di impianto di irrigazione
Tutte le lavorazioni dovranno garantire resistenza agli agenti atmosferici e adeguata durabilità in ambiente marittimo.  E inclusa la protezione delle opere e superfici limitrofe, trasporti e movimentazione dei materiali, pulizia finale dell’area.  Sono comprese opere provvisionali e ogni onere per dare l'opera finita a regola d'arte. Inclusi oneri di sicurezza ai sensi del Dlgs n° 81/2008.</t>
  </si>
  <si>
    <t>valutata solo fioriera in metallo escluse opere a verde</t>
  </si>
  <si>
    <t>Schermatura acustica impianti in copertura</t>
  </si>
  <si>
    <t xml:space="preserve">Fornitura e posa di schermatura fonoisolante e fonoassorbente così composta:
 - barriera acustica posta a perimetro della terrazza contenente gli impianti, sviluppo lineare 20* 2m di altezza e aggetto di 1,4 m a 45°, α= 0,9 e Rw=25dB
 - Posa, in continuità con il deflettore della precedente barriera di un ulteriore deflettore dalle medesime caratteristiche del precedente sul muro di confine lato piazza cassini
 - Posa di materiale fonoassorbente, caratterizzato da α= 0,9, in adiacenza a tale muro di confine lato piazza cassini, rivestimento in lamiera microforata in color alluminio
Sono compresi tutti i materiali, oneri di trasporto, mezzi di sollevamento, sfridi, assistenze murarie, opere provvisionali, la posa e successiva rimozione di protezioni idonee a preservare i manufatti non coinvolti dall'intervento ed ogni onere e magistero per dare il lavoro completo, finito a regola d’arte e conforme alle prescrizioni della Direzione Lavori. 
Inclusi oneri di sicurezza ai sensi del Dlgs n° 81/2008.
</t>
  </si>
  <si>
    <t>Pulizia generale finale</t>
  </si>
  <si>
    <t>Pulizia finale di cantiere, eseguita al termine delle lavorazioni, comprendente la rimozione e l’asportazione di tutte le protezioni provvisorie, la pulizia accurata dei pavimenti, pareti, sanitari e superfici interne ed esterne accessibili, la pulizia e sgrassatura dei vetri dei serramenti, la rimozione completa di polveri, residui di lavorazione, malte e verniciature.
Compreso inoltre lo smaltimento di tutti gli imballaggi, materiali di risulta e scarti presso discarica autorizzata, oneri di trasporto e conferimento, nonché l’utilizzo di attrezzature e detergenti idonei nel rispetto delle normative vigenti.
Sono comprese opere provvisionali e ogni onere per dare lìopera finita a regola d'arte. Inclusi oneri di sicurezza ai sensi del Dlgs n° 81/2008.</t>
  </si>
  <si>
    <t>Pulizia ordinaria di cantiere</t>
  </si>
  <si>
    <t>Ciascuna impresa è tenuta a garantire la pulizia quotidiana degli spazi di cantiere, interni ed esterni, nonché raccolta, asportazione e smaltimento presso discarica autorizzata di rifiuti, sfridi di lavorazione e imballaggi di propria competenza.
Tali operazioni costituiscono spesa generale e si intendono comprese in ogni lavorazione, senza ulteriori oneri a carico della Committenza.
Qualora la Direzione Lavori ritenga che la pulizia ordinaria sia carente, potranno essere richieste, durante le fasi intermedie del cantiere, pulizie aggiuntive da far eseguire all'impresa generale, il cui onere verrà ripartito tra tutte le imprese intervenenti in cantiere e detratto proporzionalmente all'importo di ciascun appalto.
Resta inteso che detta attività non sostituisce la pulizia finale di cantiere realizzata dall'impresa generale incaricata delle opere edili, da eseguire al termine delle lavorazioni come da specifica voce dedicata.</t>
  </si>
  <si>
    <t>Disegni as Built e disegni costruttivi</t>
  </si>
  <si>
    <r>
      <t xml:space="preserve">L’Appaltatore è tenuto a produrre, a proprie spese, l’insieme  dei disegni costruttivi, ove necessari, dei particolari esecutivi e della relativa documentazione tecnica di dettaglio, necessari alla corretta esecuzione delle opere, nel rigoroso rispetto del progetto approvato, delle prescrizioni della Direzione Lavori e delle normative vigenti.
Tali elaborati dovranno essere predisposti in modo da garantire la piena intellegibilità delle soluzioni costruttive, delle tecnologie adottate, delle interfacce tra le diverse lavorazioni e delle tolleranze esecutive, costituendo riferimento operativo vincolante per l’impresa e per tutti i soggetti coinvolti nel processo realizzativo.
Al termine delle lavorazioni, l’Appaltatore dovrà altresì redigere e </t>
    </r>
    <r>
      <rPr>
        <b/>
        <sz val="11"/>
        <color theme="1"/>
        <rFont val="Calibri Light"/>
        <family val="2"/>
      </rPr>
      <t>consegnare la documentazione “as built”</t>
    </r>
    <r>
      <rPr>
        <sz val="11"/>
        <color theme="1"/>
        <rFont val="Calibri Light"/>
        <family val="2"/>
      </rPr>
      <t xml:space="preserve"> completa, riportante lo stato di fatto delle opere realizzate, incluse eventuali varianti autorizzate in corso d’opera.
I disegni “as built” dovranno essere sviluppati mediante rilievi puntuali, aggiornamento integrale degli elaborati grafici e verifica coordinata delle coerenze dimensionali, impiantistiche e strutturali.</t>
    </r>
  </si>
  <si>
    <t>Gli elaborati, sia costruttivi che “as built”, dovranno essere forniti in formato digitale editabile (DWG o equivalente) e in formato PDF, secondo gli standard di rappresentazione grafica e la struttura di livelli concordati con la Direzione Lavori. La consegna sarà considerata valida solo previo espresso visto di accettazione da parte della Direzione Lavori.
L’adempimento della presente voce costituisce condizione essenziale per la corretta esecuzione delle opere e per la liquidazione degli stati di avanzamento e del saldo finale. Il mancato o ritardato adempimento comporterà l’applicazione delle penali contrattualmente previste e/o la sospensione dei pagamenti sino alla completa regolarizzazione della documentazione.</t>
  </si>
  <si>
    <t/>
  </si>
  <si>
    <t>COMPUTO Blocco scala ascensore e rampa ingresso</t>
  </si>
  <si>
    <t>COD. C.M</t>
  </si>
  <si>
    <t>COD. E.P.</t>
  </si>
  <si>
    <t>DESIGNAZIONE DEI LAVORI</t>
  </si>
  <si>
    <t>MISURE</t>
  </si>
  <si>
    <t>U.M.</t>
  </si>
  <si>
    <t>QUANTITA'</t>
  </si>
  <si>
    <t>1</t>
  </si>
  <si>
    <t>1.4</t>
  </si>
  <si>
    <t>Scavo per sottomurazione in terreno di qualsiasi natura esclusa la roccia da mina da eseguirsi in prossimità delle fondazioni delle murature esistenti, a campioni esclusivamente a mano o con l'ausilio di un mini-escavatore, previa demolizione della pavimentazione e dei massetti esistenti fino alla profondità di 2,00 ml dal piano, compreso carico, trasporto e scarico a discarica (distanza massima 60 km) compreso oneri di discarica, puntellature, banchinaggi ed ogni quant'altro per rendere l'opera compiuta a regola d'arte</t>
  </si>
  <si>
    <t>(8+14+9)*(1)*(2)</t>
  </si>
  <si>
    <t>mc.</t>
  </si>
  <si>
    <t>2</t>
  </si>
  <si>
    <t>1.3</t>
  </si>
  <si>
    <t>Scavo in genere eseguito con qualsiasi mezzo meccanico in terreno di qualsiasi natura e consistenza asciutto o bagnato, esclusa la roccia dura da mina , compreso demolizione pavimentazione e sottofondo stradale esistenti, comprese le sbadacchiature delle pareti, gli oneri relativi alla presenza d'acqua o a scarichi di fogne bianche o nere, il loro  allontanamento con pompe,compreso la demolizione di eventuali manufatti presenti,  la rifinitura e profilatura delle scarpate, ed ogni altro onere per dare l'opera eseguita a regola d'arte, compreso inoltre il sollevamento ed il carico dei materiali di risulta su qualsiasi mezzo per il trasporto, trasporto , scarico ed oneri di discarica misurato in banco</t>
  </si>
  <si>
    <t>scavo zona da  quota +5,84</t>
  </si>
  <si>
    <t>80*3,64</t>
  </si>
  <si>
    <t>scavo per trincee zona non ribassata in fondazione</t>
  </si>
  <si>
    <t>60*0,5*2</t>
  </si>
  <si>
    <t>scavo platea a +5,84 f</t>
  </si>
  <si>
    <t>40*1,3</t>
  </si>
  <si>
    <t>zona piazzale a maggior altezza compreso scarpate</t>
  </si>
  <si>
    <t>25*4</t>
  </si>
  <si>
    <t>scavo per platea rampa ingresso</t>
  </si>
  <si>
    <t>(1)*(20)*(2)*(0,4)</t>
  </si>
  <si>
    <t>3</t>
  </si>
  <si>
    <t>1.11</t>
  </si>
  <si>
    <t>Demolizione muratura in mattoni pieni  eseguita interamente a mano, compreso onere per esecuzioni a fasi, puntellamenti e ponteggi di sicurezza, carico, trasporto, scarico e oneri di discarica del materiale di risulta</t>
  </si>
  <si>
    <t>demolizione testa muro per creazione rampa ingresso</t>
  </si>
  <si>
    <t>(17)*(0,3)</t>
  </si>
  <si>
    <t>interventi puntuali</t>
  </si>
  <si>
    <t>(20)</t>
  </si>
  <si>
    <t>mq.</t>
  </si>
  <si>
    <t>5</t>
  </si>
  <si>
    <t>1.77</t>
  </si>
  <si>
    <t>Formazione  di   riempimento su  terreno già' predisposto eseguito con materiale  drenante tout-venant idoneo ed accettato dalla D.L.   compreso la fornitura del materiale ed ogni altro onere</t>
  </si>
  <si>
    <t>zona piazzale</t>
  </si>
  <si>
    <t>(8)*(1)*(8)</t>
  </si>
  <si>
    <t>zona ex garage</t>
  </si>
  <si>
    <t>(6,5)*(1)*(4)</t>
  </si>
  <si>
    <t>(3)*(1)*(3)</t>
  </si>
  <si>
    <t>6</t>
  </si>
  <si>
    <t>1.25</t>
  </si>
  <si>
    <t>Provvista e posa in opera di conglomerato cementizio per getti di riempimento e sottofondazione dosato a ql. 2 di cemento R325 per mc. di miscuglio secco di materie inerti, compreso le eventuali casseforme e l’ausilio di mezzi di sollevamento :</t>
  </si>
  <si>
    <t>sotto platee</t>
  </si>
  <si>
    <t>130*0,15</t>
  </si>
  <si>
    <t>trincee zona fondazione alta quota 5,34</t>
  </si>
  <si>
    <t>(5)*(8)*(0,8)*(2)</t>
  </si>
  <si>
    <t>7</t>
  </si>
  <si>
    <t>1.57</t>
  </si>
  <si>
    <t>Fornitura e posa di  impermeabilizzante pregetto bentonitico autoagganciante al calcestruzzo accoppiato ad una membrana in MDPE. La struttura sarà composta da un tessuto non tessuto e un tessuto poroso, con interposta bentonite sodica, assemblati meccanicamente con un sistema di agugliatura a cui viene incollata una membrana in MDPE;compreso oneri per preparazione piano di posa verticale o orizzontale, compreso incidenza per oneri per agganciamento e ogni quant’altro per rendere l’opera completa e funzionale</t>
  </si>
  <si>
    <t>sotto platea</t>
  </si>
  <si>
    <t>(65+60)*1,2</t>
  </si>
  <si>
    <t>8</t>
  </si>
  <si>
    <t>1.26</t>
  </si>
  <si>
    <t>Fornitura e posa di conglomerato cementizio classe di resistenza C 30/37 classe di consistenza S4, classe di esposizione XC2,per strutture armate, dato in opera vibrato, compreso oneri di acceleranti e fluidificanti, con l’ausilio di mezzi meccanici per il sollevamento escluso casseformi escluso acciaio compreso oneri per lavorazione in presenza d’acqua, compreso oneri per riprese di getto e posa di elementi   water-stop e additivi impermeabilizzanti : PER FONDAZIONI</t>
  </si>
  <si>
    <t>platea q 2,78</t>
  </si>
  <si>
    <t>64*0,3</t>
  </si>
  <si>
    <t>platea q 5,34</t>
  </si>
  <si>
    <t>58*0,3</t>
  </si>
  <si>
    <t>15</t>
  </si>
  <si>
    <t>9</t>
  </si>
  <si>
    <t>1.27</t>
  </si>
  <si>
    <t>Fornitura e posa di conglomerato cementizio classe di resistenza C 30/37 XC3 classe di consistenza S4, per strutture armate, dato in opera vibrato, compreso oneri di acceleranti e fluidificanti, con l’ausilio di mezzi meccanici per il sollevamento escluso casseformi escluso acciaio compreso oneri per riprese di getto e posa di elementi   water-stop : strutture sottili  quali pilastri, setti e travi COMPRESO COLORE E FINITURA FACCIA VISTA SECONDO PRESCRIZIONI ARCHITETTONICHE nonchè LE PREDISPOSIZONI E INCIDENZA PER ANCORAGGI PER SCALE A SBALZO</t>
  </si>
  <si>
    <t>vano ascensore da quota 2,00 a 23,6</t>
  </si>
  <si>
    <t>(0,50+2+1,95+2+0,25+0,25)*(0,25)*(21,6)</t>
  </si>
  <si>
    <t>setto centrale scala da 2,78 a 17,50</t>
  </si>
  <si>
    <t>(2,7)*(0,3)*(14,72)</t>
  </si>
  <si>
    <t>setto contro edificio da 2,78 a 17,49</t>
  </si>
  <si>
    <t>(3)*(0,2)*(14,72)</t>
  </si>
  <si>
    <t>parapetto rampa e fioriera</t>
  </si>
  <si>
    <t>(20)*(1,6)*(0,2)</t>
  </si>
  <si>
    <t>(20)*(0,6)*(,12)</t>
  </si>
  <si>
    <t>10</t>
  </si>
  <si>
    <t>1.28</t>
  </si>
  <si>
    <t xml:space="preserve">Fornitura e posa di conglomerato cementizio classe di resistenza C 30/37 XC3 classe di consistenza S4, per strutture armate, dato in opera vibrato, compreso oneri di acceleranti e fluidificanti, con l’ausilio di mezzi meccanici per il sollevamento escluso casseformi escluso acciaio compreso oneri per riprese di getto e posa di elementi   water-stop : strutture sottili  quali pilastri, setti e travi </t>
  </si>
  <si>
    <t>cavedio vano ascensore 2,78 a 8,85</t>
  </si>
  <si>
    <t>(1,45+2,45+1,35)*(0,25)*(6,1)</t>
  </si>
  <si>
    <t>setto scala cavedio</t>
  </si>
  <si>
    <t>(2,4)*(0,2)*(6,1)</t>
  </si>
  <si>
    <t>setto sopra muro controterra da 5,34 a 8,85</t>
  </si>
  <si>
    <t>(3,50)*(0,25)*(3,5)</t>
  </si>
  <si>
    <t>muro scala controterra da 2,78 a 8,85</t>
  </si>
  <si>
    <t>(2,75)*(0,25)*(6,1)</t>
  </si>
  <si>
    <t>muri controterra da  5,34_x000D_</t>
  </si>
  <si>
    <t>(4,88+6,35+2,16+5,52+2,46+1,15)*(0,25)*(3,5)</t>
  </si>
  <si>
    <t>setto lungo scala da 2,78 a 8,85</t>
  </si>
  <si>
    <t>(9,2)*(0,25)*(6,1)</t>
  </si>
  <si>
    <t>setto centrale da 5,34 a 8,85</t>
  </si>
  <si>
    <t>(4,6)*(0,2)*(3,5)</t>
  </si>
  <si>
    <t>11</t>
  </si>
  <si>
    <t>1.30</t>
  </si>
  <si>
    <t>Fornitura e posa di conglomerato cementizio classe di resistenza C 30/37 classe di consistenza S3, classe di esposizione XC2 per strutture armate, dato in opera vibrato, compreso oneri di acceleranti e fluidificanti, con l’ausilio di mezzi meccanici per il sollevamento escluso casseformi escluso acciaio compreso oneri per riprese di getto e posa di elementi   water-stop e additivi impermeabilizzanti : getti in sottomurazione eseguiti a conci a discrezione della D.L., compreso predisposizione per successivi conci</t>
  </si>
  <si>
    <t>sottofondazione edificio storico zona a quota  5,84</t>
  </si>
  <si>
    <t>(20)*(0,4)*(2,5)</t>
  </si>
  <si>
    <t>zona in prossimità di altra proprietà</t>
  </si>
  <si>
    <t>(11)*(0,4)*(2,5)</t>
  </si>
  <si>
    <t>12</t>
  </si>
  <si>
    <t>1.31.A</t>
  </si>
  <si>
    <t xml:space="preserve">Fornitura e posa in opera di acciaio in barre ad aderenza migliorata per cemento armato, dato in opera, piegato e legato compreso lo sfrido ed il filo di ferro: </t>
  </si>
  <si>
    <t>tipo B450C</t>
  </si>
  <si>
    <t>64*0,3*100</t>
  </si>
  <si>
    <t>58*0,3*100</t>
  </si>
  <si>
    <t>15*100</t>
  </si>
  <si>
    <t>(110)*(0,50+2+1,95+2+0,25+0,25)*(0,25)*(21,6)</t>
  </si>
  <si>
    <t>(100)*(2,7)*(0,3)*(14,72)</t>
  </si>
  <si>
    <t>(100)*(3)*(0,2)*(14,72)</t>
  </si>
  <si>
    <t>(110)*(20)*(1,6)*(0,2)</t>
  </si>
  <si>
    <t>(130)*(20)*(0,6)*(,12)</t>
  </si>
  <si>
    <t>(95)*(1,45+2,45+1,35)*(0,25)*(6,1)</t>
  </si>
  <si>
    <t>(90)*(2,4)*(0,2)*(6,1)</t>
  </si>
  <si>
    <t>(90)*(3,50)*(0,25)*(3,5)</t>
  </si>
  <si>
    <t>(95)*(2,75)*(0,25)*(6,1)</t>
  </si>
  <si>
    <t>(95)*(4,88+6,35+2,16+5,52+2,46+1,15)*(0,25)*(3,5)</t>
  </si>
  <si>
    <t>(95)*(9,2)*(0,25)*(6,1)</t>
  </si>
  <si>
    <t>(90)*(4,6)*(0,2)*(3,5)</t>
  </si>
  <si>
    <t>(90)*(20)*(0,4)*(2,5)</t>
  </si>
  <si>
    <t>(90)*(11)*(0,4)*(2,5)</t>
  </si>
  <si>
    <t>solaio q 5,52</t>
  </si>
  <si>
    <t>(38)*(50)</t>
  </si>
  <si>
    <t>solaio q 8,85</t>
  </si>
  <si>
    <t>(72)*(50)</t>
  </si>
  <si>
    <t>solaietto q 17,24</t>
  </si>
  <si>
    <t>(7,5)*(50)</t>
  </si>
  <si>
    <t>rampa ingresso tratto piano sopra corridoio</t>
  </si>
  <si>
    <t>69,70*50</t>
  </si>
  <si>
    <t xml:space="preserve">rampa 1 </t>
  </si>
  <si>
    <t>(50)*(1)*(1,2)</t>
  </si>
  <si>
    <t>rampa da 2 a 8</t>
  </si>
  <si>
    <t>(7*50)*(3,1)*(1,2)</t>
  </si>
  <si>
    <t>pianerottoli intermedi</t>
  </si>
  <si>
    <t>(4*50)*(4,4)</t>
  </si>
  <si>
    <t>rampa 9 e pianerottolo</t>
  </si>
  <si>
    <t>(50)*(3,65)*(1,2)</t>
  </si>
  <si>
    <t>rampa 10</t>
  </si>
  <si>
    <t>(50)*(2,5)</t>
  </si>
  <si>
    <t>rampa inclinata ingresso</t>
  </si>
  <si>
    <t>(50)*(17)*(1,5)</t>
  </si>
  <si>
    <t>copertura corridoio</t>
  </si>
  <si>
    <t>(50)*(20)*(2)</t>
  </si>
  <si>
    <t>copertura intercapedine corridoio sotto rampa</t>
  </si>
  <si>
    <t>(50)*(20)*(2,2)</t>
  </si>
  <si>
    <t>Kg.</t>
  </si>
  <si>
    <t>14</t>
  </si>
  <si>
    <t>1.50</t>
  </si>
  <si>
    <t>Casseforme di legname o pannelli, compresi  gli oneri di esecuzione a campioni e/o di ripresa in armatura in funzione delle fasi di getto, compreso disarmo e pulizia del legname, per nuove costruzioni e ristrutturazioni totali per cantieri accessibili con motrice, per murature in elevazione.</t>
  </si>
  <si>
    <t>(2)*(0,50+2+1,95+2+0,25+0,25)*(21,6)</t>
  </si>
  <si>
    <t>(2)*(2,7)*(14,72)</t>
  </si>
  <si>
    <t>(2)*(3)*(14,72)</t>
  </si>
  <si>
    <t>(2)*(20)*(1,6)</t>
  </si>
  <si>
    <t>(2)*(20)*(0,6)</t>
  </si>
  <si>
    <t>(2)*(1,45+2,45+1,35)*(6,1)</t>
  </si>
  <si>
    <t>(2)*(2,4)*(6,1)</t>
  </si>
  <si>
    <t>(2)*(3,50)*(3,5)</t>
  </si>
  <si>
    <t>(2)*(2,75)*(6,1)</t>
  </si>
  <si>
    <t>(2)*(4,88+6,35+2,16+5,52+2,46+1,15)*(3,5)</t>
  </si>
  <si>
    <t>(2)*(9,2)*(6,1)</t>
  </si>
  <si>
    <t>(2)*(4,6)*(3,5)</t>
  </si>
  <si>
    <t>(20)*(2,5)</t>
  </si>
  <si>
    <t>(11)*(2,5)</t>
  </si>
  <si>
    <t>17</t>
  </si>
  <si>
    <t>1.35</t>
  </si>
  <si>
    <t>SOLAIO PIANO a getto pieno spessore 18- 20 cm gettato in opera in  calcestruzzo  armato  realizzato  per  un sovraccarico accidentale fino a 400  Kg/mq,  oltre  al  peso  proprio del solaio   ed  i   carichi   permanenti  previsti da progetto.  Sono comprese   le   eventuali   casseforme,   le travi in spessore o a coltello e cordoli di bordo ,  le armature   e   puntellature  provvisorie  di sostegno di qualunque tipo,  natura, forma e specie fino  ad  una altezza di  m  5,50 dal piano di appoggio, il calcestruzzo che dovrà essere di  classe non  inferiore a C30/37,  classe di consistenza S4, classe di esposizione XC3, compreso la finitura della faccia a vista del calcestruzzo,  quanto altro  occorra per dare l'opera finita a perfetta regola d'arte. Compreso predisposizioni per impianti e formazione di aperture, compreso oneri per riprese di getto ed esecuzione a conci a discrezione della D.L., posa di elementi   water-stop e additivi impermeabilizzanti nel calcestruzzo.  Compreso  l'onere   delle  prove statiche  e  verifiche  come  previste dalle norme. COMPRESO COLORE E FINITURA FACCIA VISTA SECONDO PRESCRIZIONI ARCHITETTONICHE,   ESCLUSE le orditure con tondo B450C contabilizzate a parte</t>
  </si>
  <si>
    <t>solaio q 12,37</t>
  </si>
  <si>
    <t>(24)</t>
  </si>
  <si>
    <t>(7,5)</t>
  </si>
  <si>
    <t>69,70</t>
  </si>
  <si>
    <t>18</t>
  </si>
  <si>
    <t>1.36</t>
  </si>
  <si>
    <t>SOLAIO PIANO a getto pieno spessore 18- 20 cm gettato in opera in  calcestruzzo  armato  realizzato  per  un sovraccarico accidentale fino a 400  Kg/mq,  oltre  al  peso  proprio del solaio   ed  i   carichi   permanenti  previsti da progetto.  Sono comprese   le   eventuali   casseforme,   le travi in spessore o a coltello e cordoli di bordo ,  le armature   e   puntellature  provvisorie  di sostegno di qualunque tipo,  natura, forma e specie fino  ad  una altezza di  m  5,50 dal piano di appoggio, il calcestruzzo che dovrà essere di  classe non  inferiore a C30/37,  classe di consistenza S4, classe di esposizione XC3, compreso la finitura della faccia a vista del calcestruzzo,  quanto altro  occorra per dare l'opera finita a perfetta regola d'arte. Compreso predisposizioni per impianti e formazione di aperture, compreso oneri per riprese di getto ed esecuzione a conci a discrezione della D.L., posa di elementi   water-stop e additivi impermeabilizzanti nel calcestruzzo.  Compreso  l'onere   delle  prove statiche  e  verifiche  come  previste dalle norme. ESCLUSE le orditure con tondo B450C contabilizzate a parte</t>
  </si>
  <si>
    <t>(38)</t>
  </si>
  <si>
    <t>(72)</t>
  </si>
  <si>
    <t>(20)*(2)</t>
  </si>
  <si>
    <t>(20)*(2,2)</t>
  </si>
  <si>
    <t>19</t>
  </si>
  <si>
    <t>1.37</t>
  </si>
  <si>
    <t>SOLAIO INCLINATO per scale e copertura  a getto pieno spessore massimo 20 cm gettato in opera in  calcestruzzo  armato  realizzato  per  un sovraccarico accidentale fino a 400  Kg/mq,  oltre  al  peso  proprio del solaio   ed  i   carichi   permanenti  previsti da progetto.  Sono comprese   le   eventuali   casseforme,   le travi in spessore o a coltello e cordoli di bordo, LE PREDISPOSIZONI E INCIDENZA PER ANCORAGGI IN STRUTTURA IN ELEVAZIONE, le armature   e   puntellature  provvisorie  di sostegno di qualunque tipo,  natura, forma e specie fino  ad  una altezza di  m  5,50 dal piano di appoggio, il calcestruzzo che dovrà essere di  classe non  inferiore a C30/37,  classe di consistenza S4, classe di esposizione XC3, compreso la finitura della faccia a vista del calcestruzzo, . Compreso ancoraggi a strutture esistenti, predisposizioni per impianti e formazione di aperture, compreso oneri per riprese di getto ed esecuzione a conci a discrezione della D.L.,  COMPRESO COLORE E FINITURA FACCIA VISTA SECONDO PRESCRIZIONI ARCHITETTONICHE, compreso  l'onere   delle  prove statiche  e  verifiche  come  previste dalle norme e quanto altro  occorra per dare l'opera finita a perfetta regola d'arte,  ESCLUSE le orditure con tondo B450C contabilizzate a parte</t>
  </si>
  <si>
    <t>(1)*(1)*(1,2)</t>
  </si>
  <si>
    <t>(7)*(3,1)*(1,2)</t>
  </si>
  <si>
    <t>(4)*(4,4)</t>
  </si>
  <si>
    <t>(1)*(3,65)*(1,2)</t>
  </si>
  <si>
    <t>(1)*(2,5)</t>
  </si>
  <si>
    <t>(17)*(1,5)</t>
  </si>
  <si>
    <t>20</t>
  </si>
  <si>
    <t>1.44</t>
  </si>
  <si>
    <t>Fornitura e posa in opera di carpenteria metallica zincata a caldo e verniciata a polvere (colore in base a prescrizioni architettoniche) costituita da elementi laminati a caldo  in Acciaio S275  per strutture portanti, compreso incidenza per ancoraggi a terra e a strutture  in calcestruzzo o in muratura, piastre bullonate, bulloneria serie 8.8, tirafondi, barre filettate, eventuali rinforzi puntuali, oneri per saldature,  dimensionata per un sovraccarico accidentale da normativa oltre pesi propri e permanenti,progetto esecutivo strutturale redatto da tecnico abilitato a carico dell’impresa appaltatrice, compreso di tutte le copie di elaborati necessari per la deposito progetto previa autorizzazione della D.L.,ed ogni quant’altro per rendere l’opera completa a regola d’arte</t>
  </si>
  <si>
    <t>montanti scala HEB 160</t>
  </si>
  <si>
    <t>(42,6*1,1)*(7+8,2)</t>
  </si>
  <si>
    <t xml:space="preserve">montanti zona cavedio </t>
  </si>
  <si>
    <t>(2*1,1*42,6)*(16,8)</t>
  </si>
  <si>
    <t xml:space="preserve">elementi orizzontali  HEA 120 collegamento pilastri </t>
  </si>
  <si>
    <t>(1,1*19,9)*(2,5+2,7*3)</t>
  </si>
  <si>
    <t>elementi allargamento/rifacimento  tre livelli zona ex bowindow</t>
  </si>
  <si>
    <t>(42,6*1,1)*(4,3)*(3)</t>
  </si>
  <si>
    <t xml:space="preserve">UNP 200 zancate </t>
  </si>
  <si>
    <t>(1,1*25,3)*(3,45+4,7)*(3)</t>
  </si>
  <si>
    <t>HEA 100</t>
  </si>
  <si>
    <t>(1,1*16,7)*(5*(2,5+4,9))*(3)</t>
  </si>
  <si>
    <t>struttura di sostegno facciata a listoni- elementi verticali a sezione quadra 100x100x5</t>
  </si>
  <si>
    <t>(14,92*1,1)*(7,6*9+5,9*8+10*6)</t>
  </si>
  <si>
    <t>struttura di sostegno facciata a listoni- elementi orizzontali a sezione quadra 100x100x5</t>
  </si>
  <si>
    <t>(14,92*1,1)*(3,8*3+1*3+3*4+1,5+3*4+2*4+1,5*6+1,7*2+3,05*2+3,7*4+2,5*5+7,7*4)</t>
  </si>
  <si>
    <t>scaletta cavedio altra proprietà UPN 200</t>
  </si>
  <si>
    <t>(2*3*25,3)*(4)</t>
  </si>
  <si>
    <t>21</t>
  </si>
  <si>
    <t>1.45</t>
  </si>
  <si>
    <t>F.p.o. di gradini di grigliato di acciaio zincato a caldo, tipo standard, con bordo antistante rompivisuale  lunghezza da 120   con pedata da 30 cm   peso  13 kg compreso incidenza per ancoraggi  a strutture  in calcestruzzo o in muratura, piastre bullonate, bulloneria serie 8.8, tirafondi, barre filettate, eventuali rinforzi puntuali, oneri per saldature,  dimensionati per un sovraccarico accidentale pari a 400 kg/mq oltre pesi propri e permanenti</t>
  </si>
  <si>
    <t>scala ingresso cabina elettrica</t>
  </si>
  <si>
    <t>(7*2)</t>
  </si>
  <si>
    <t>scaletta cavedio altra propietà</t>
  </si>
  <si>
    <t>22</t>
  </si>
  <si>
    <t>1.80</t>
  </si>
  <si>
    <t>Impalcato per solaio a struttura mista (acciaio- calcestruzzo) costituita da lamiera grecata Hi- Bond Metecno A55-P770-G6 in Acciaio zincato qualità S280GD - UNI EN 10346:2009 spessore 0.8 mm, getto di spessore 10,5 cm in calcestruzzo alleggerito strutturale tipo Leca CLS 1800  ordito con rete elettrosaldata in acciaio B450A diam. 8 mm/20x20 mm, collegata alla muratura esistente mediante monconature diam. 10 mm /40 cm inghisate con resine epossidiche o malta reoplastica e collegata agli elementi in acciaio (CONTABILIZZATI A PARTE) mediante connettori tipo ““Tecnaria CTF”” a piolo in acciaio zincato, diametro 12 mm con testa, ribattuto a freddo ad una piastra di ancoraggio 38 x 54 mm di spessore 4 mm, altezza 10,5 mm compreso incidenza per sistemazione appoggi in corrispondenza delle murature ed ancoraggio degli elementi HE mediante malta reoplastica antiritiro, compresi gli oneri per la formazione di forometrie e predisposizioni impianti,  e quanto altro occorra per dare l'opera finita a perfetta regola d'arte.</t>
  </si>
  <si>
    <t>allargamento  terrazzo a quota  12,36 e a 19,9</t>
  </si>
  <si>
    <t>(2)*(30)</t>
  </si>
  <si>
    <t>rifacineto terrazzo a quota 16</t>
  </si>
  <si>
    <t>(1)*(16)</t>
  </si>
  <si>
    <t>23</t>
  </si>
  <si>
    <t>1.58</t>
  </si>
  <si>
    <t>Struttura portante per tetto in legno massiccio tipo S1  EN 11035 (  o lamellare GL24h) costituita da travi portanti i e travi secondarie poste a interasse massimo 85 cm, connesse ciascuna alle murature portanti mediante cordolo in c.a. e alla trave portante mediante  apposita piastrina imbullonata e particolari indicati in progetto esecutivo elaborato da tecnico abilitato incaricato dal fornitore, il tutto realizzato a perfetta regola d’arte compreso prove di carico  a discrezione della D.L.</t>
  </si>
  <si>
    <t>nuova copertura deposito retro</t>
  </si>
  <si>
    <t>(28)</t>
  </si>
  <si>
    <t>nuova copertura locale custode</t>
  </si>
  <si>
    <t>(56)</t>
  </si>
  <si>
    <t>25</t>
  </si>
  <si>
    <t>1.81</t>
  </si>
  <si>
    <t>Provvista e posa in opera di muratura portante in blocchi semipieni a fori verticali (percentuale di foratura ≤ 45%)</t>
  </si>
  <si>
    <t>tipo Poroton P800 DI SPESSORE 30 cm posti in opera con malta bastarda. Sono compresi la fornitura di tutti i materiali e il trasporto degli stessi a piè d'opera, il ricavo di nicchie, la chiusura di fori e scanalature di impianti, la
formazione e controllo dei livelli di riferimento, la verifica del piombo e della messa in bolla della muratura in elevazione, i ponteggi interni fino ad un’altezza di 4,50 m, la formazione di vani porta e finestra, i pezzi speciali,
gli angoli, le mazzette, gli spigoli vivi, gli architravi, gli sfridi, la pulizia finale con l'asportazione dei detriti e polvere, le eventuali opere provvisionali interne, il trasporto delle macerie al piano di carico con lo sgombero e trasporto alle pubbliche discariche, i corrispettivi per diritti di discarica, nonché ogni altra prestazione accessoria occorrente per eseguire l’opera a regola d’arte.</t>
  </si>
  <si>
    <t>nuova muratura appoggio struttura solaio ultimo ordine zona bow window</t>
  </si>
  <si>
    <t>(3,5)*(3)</t>
  </si>
  <si>
    <t>chiusura varchi con muratura portante</t>
  </si>
  <si>
    <t>(30)</t>
  </si>
  <si>
    <t>26</t>
  </si>
  <si>
    <t>1.67</t>
  </si>
  <si>
    <t>Rinforzo murature mediante applicazione di betoncino fibro-rinforzato armato su entrambe le facce della muratura esistente, previa spicchettatura e rimozione totale di intonaco esistente e di tutte le parti inconsistenti o incoerenti, posa in opera di rete elettrosaldata in accaio zincato B450A diam. 6 mm/15x15 cm fissata alla muratura con tondini da 8 mm passanti e ancorati meccanicamente alla rete posta sulla faccia opposta, con particolare cura per garantire la continuità del collegamento in corrispondenza degli angoli. La rete dovrà essere opportunamente distanziata dal pannello murario di almeno 10-15 mm,  bagnatura fino “a rifiuto” al fine di ottenere un substrato saturo e pulizia della muratura, successiva applicazione di malta mediante macchina spruzzatrice in spessori non inferiori a 20 mm e non superiori a 35 mm, con riempimento di tutte le cavità e l’inglobamento completo della rete di armatura; successiva staggiatura e rifinitura con frattazzo di spugna curando la stagionatura umida per almeno 24 ore compreso ponteggi a regola d’arte, trabatelli, oneri per spostamento o realizzazione nuove soglie ed accessori, ed ogni altro onere e magistero per rendere l’ opera completa. Fornitura materiale a carico dell’impresa, la scelta della malta specifica per consolidamento proposta dall’ impresa dovrà essere preventivamente accettata dalla Direzione Lavori strutture.</t>
  </si>
  <si>
    <t>rinforzo muro corridoio sotto rampa ingresso posteriore</t>
  </si>
  <si>
    <t>(1)*(20)*(2,5)</t>
  </si>
  <si>
    <t>m²</t>
  </si>
  <si>
    <t>TOTALE COMPUTO METRICO</t>
  </si>
  <si>
    <t>check</t>
  </si>
  <si>
    <t>COMPUTO METRICO EDIFICIO STORICO</t>
  </si>
  <si>
    <t>1.83</t>
  </si>
  <si>
    <t>Rinforzo solaio piano esistente realizzato in elementi laminati a caldo tipo IPN/IPE, tavelloni/voltini e malta cementizia  mediante formazione di caldana superiore spessore 5 cm in calcestruzzo alleggerito strutturale tipo Leca CLS 1800  ordita con rete elettrosaldata in acciaio B450A diam. 8 mm/20x20 mm, collegata alla muratura esistente mediante monconature diam. 10 mm /40 cm inghisate con resine epossidiche o malta reoplastica e collegata agli elementi in acciaio mediante connettori tipo “Tecnaria CTF” a piolo in acciaio zincato, diametro 12 mm con testa, ribattuto a freddo ad una piastra di ancoraggio 38 x 54 mm di spessore 4 mm, altezza connettore 4 cm, posti ad interasse massimo 30 cm, previo eventuale puntellamento del solaio stesso, compreso l’incidenza nel prezzo per l’esecuzione di eventuali ripristini puntuali degli elementi in acciaio esistenti, sistemazione degli appoggi esistenti, COMPRESO la demolizione della pavimentazione esistente, del massetto di sottofondo e loro smaltimento, compreso la preparazione del piano di posa mediante completa pulizia della superficie all’intradosso della struttura, spazzolatura, posa di aggrappante specifico per calcestruzzo, compresi gli oneri per la formazione di forometrie e predisposizioni impianti e quanto altro occorra per dare l'opera finita a perfetta regola d'arte.</t>
  </si>
  <si>
    <t>solaio piazza Cassini</t>
  </si>
  <si>
    <t>(60)</t>
  </si>
  <si>
    <t>1.85</t>
  </si>
  <si>
    <t>Rinforzo solaio piano esistente in c.a. a struttura mista laterocementizia</t>
  </si>
  <si>
    <t>mediante formazione di caldana superiore spessore 5 cm
in calcestruzzo alleggerito strutturale tipo Leca CLS 1800
ordita con rete elettrosaldata in acciaio B450A diam. 8 mm/20x20
mm, collegata alla muratura esistente mediante monconature diam.
10 mm /40 cm inghisate con resine epossidiche o malta reoplastica e
collegata al solaio esistente mediante connettore chimico tipo Leca
“Centro Storico” adesivo epossidico fluido bicomponente per
incollaggi strutturali o altro prodotto similare, previo puntellamento
del solaio stesso, compreso incidenza per eventuali ripristini puntuali
degli elementi in calcestruzzo carbonatati mediante ciclo di
passivazione, COMPRESO la demolizione della pavimentazione esistente,
massetto di sottofondo e loro smaltimento, compreso la preparazione del piano di posa
mediante completa pulizia della superficie esistente dell’intradosso
della struttura e spazzolatura, compresi gli oneri per la formazione di
forometrie e predisposizioni impianti e quanto altro occorra per dare
l'opera finita a perfetta regola d'arte</t>
  </si>
  <si>
    <t>sottotetto ala nord</t>
  </si>
  <si>
    <t>(20+60)</t>
  </si>
  <si>
    <t>solaio in copertura zona impianti</t>
  </si>
  <si>
    <t>(55)</t>
  </si>
  <si>
    <t>solaietto zona cavedio</t>
  </si>
  <si>
    <t>(12)</t>
  </si>
  <si>
    <t>sottotetto</t>
  </si>
  <si>
    <t>(130)</t>
  </si>
  <si>
    <t>soppalco in lamiera grecata sopra bagni ala nord</t>
  </si>
  <si>
    <t>4</t>
  </si>
  <si>
    <t>putrelle HEA 160 aggiuntive soppalco sopra bagni ala nord</t>
  </si>
  <si>
    <t>(2)*(5,5)*(30,4)</t>
  </si>
  <si>
    <t>HEA 100 soppalco sopra bagni</t>
  </si>
  <si>
    <t>(7)*(3,5)*(16,7)</t>
  </si>
  <si>
    <t>HEA 100 nuovo solaio P.T ala nord</t>
  </si>
  <si>
    <t>(21)*(6)*(16,70)</t>
  </si>
  <si>
    <t>cosciali UPN 200 scala rettilinea zona impianti</t>
  </si>
  <si>
    <t>(2)*(6)*(25,3*1,1)</t>
  </si>
  <si>
    <t>montanti e traversa scala rettilinea zona impianti HEA 140</t>
  </si>
  <si>
    <t>(3)*(1,5)*(24,7*1,1)</t>
  </si>
  <si>
    <t xml:space="preserve">cosciali UPN 240 scala antincendio cavedio interno </t>
  </si>
  <si>
    <t>(2)*(7,5+5,5)*(33,2*1,1)</t>
  </si>
  <si>
    <t>montanti e trasverso HEA 140</t>
  </si>
  <si>
    <t>(2,8+2,8+1,3)*(24,7*1,1)</t>
  </si>
  <si>
    <t>travi orizzontali di appoggio scala HEA 160</t>
  </si>
  <si>
    <t>(2)*(7)*(42,6*1,1)</t>
  </si>
  <si>
    <t>gradini e pianerottolo  scala rettilinea zona impianti</t>
  </si>
  <si>
    <t>(18)</t>
  </si>
  <si>
    <t>gradini e pianerottoli scala doppia antincendio cavedio</t>
  </si>
  <si>
    <t>(40)</t>
  </si>
  <si>
    <t>1.74</t>
  </si>
  <si>
    <t>Formazione nuova apertura in muro portante mediante formazione di doppio portale in elementi laminati in acciaio tipo HEA 160  S275 e basamento in cordolo in c.a. 30x30 in cls C25/30 eseguito secondo le fasi esecutive impartite dalla D.L. compreso demolizione a mano o con martelletto della porzione di muratura portante in pietra o  mattoni , ancoraggi tra acciaio e muratura e getti di completamento a contrasto con malta reoplastica antiritiro, collegamenti ed ogni altro onere per rendere compiuta l’opera</t>
  </si>
  <si>
    <t>apertura in corridoio</t>
  </si>
  <si>
    <t>(1)</t>
  </si>
  <si>
    <t>apertura zona bar/cucina personale</t>
  </si>
  <si>
    <t>apertura deposito</t>
  </si>
  <si>
    <t>1.79</t>
  </si>
  <si>
    <t>Solaio a struttura mista (acciaio- calcestruzzo) costituita da elementi laminati a caldo in acciaio S275 tipo HEA 100 posti ad interasse massimo 50 cm, soprastante lamiera grecata Hi- Bond Metecno A55-P770-G6 in Acciaio zincato qualità S280GD - UNI EN 10346:2009 spessore 0.8 mm, getto di spessore 11,5 cm in calcestruzzo alleggerito strutturale tipo Leca CLS 1800 ordito con rete elettrosaldata in acciaio B450A diam. 8 mm/20x20 mm, collegata alla muratura esistente mediante monconature diam. 10 mm /40 cm inghisate con resine epossidiche o malta reoplastica e collegata agli elementi in acciaio mediante connettori tipo ““Tecnaria CTF”” a piolo in acciaio zincato, diametro 12 mm con testa, ribattuto a freddo ad una piastra di ancoraggio 38 x 54 mm di spessore 4 mm, altezza 10,5 mm compreso incidenza per sistemazione appoggi in corrispondenza delle murature ed ancoraggio degli elementi HE mediante malta reoplastica antiritiro, compresi gli oneri per la formazione di forometrie e predisposizioni impianti, compreso demolizione e smaltimento della pavimentazione, sottofondo, dell’assito e delle travi in legno esistenti e quanto altro occorra per dare l'opera finita a perfetta regola d'arte.</t>
  </si>
  <si>
    <t>nuovo piano di calpestio piano terra ala nord</t>
  </si>
  <si>
    <t>riempimento nicchia ala nord</t>
  </si>
  <si>
    <t>(1)*(1)*(2)</t>
  </si>
  <si>
    <t>1.84</t>
  </si>
  <si>
    <t>Rinforzo a pressoflessione e taglio di maschi murari mediante l'utilizzo di sistema composito a matrice inorganica FRCM (Fabric Reinforced Cementitious Matrix), provvisto di Valutazione Tecnica Europea (ETA) ai sensi dell'art.26 del Regolamento UE n.305/2011 o di certificazione internazionale di comprovata validità, realizzato con tessuto biassiale bilanciato in fibra di basalto e acciaio Inox AISI 304, con speciale trattamento protettivo alcali-resistente con resina all’acqua priva di solventi – tipo GEOSTEEL GRID 400 di Kerakoll Spa – caratteristiche tecniche certificate: acciaio Inox AISI 304, con speciale trattamento protettivo alcali resistente con resina all'acqua priva di solventi; resistenza a trazione del filo &gt; 750 MPa, modulo elastico E &gt; 200 GPa; fibra di basalto: resistenza a trazione ≥ 3000 MPa, modulo elastico E ≥ 87 GPa; dimensione della maglia 17x17 mm, spessore equivalente tf (0°- 90°) = 0,032 mm, massa totale comprensiva di termosaldatura e rivestimento protettivo ≈ 200 g/m2, impregnato con geomalta® ad altissima igroscopicità e traspirabilità a base di pura calce idraulica naturale NHL 3.5 e Geolegante® minerale, inerti di sabbia silicea e calcare dolomitico in curva granulometrica 0- 1,4 mm, GreenBuilding Rating® 5 – tipo GEOCALCE® F ANTISISMICO di Kerakoll Spa – caratteristiche tecniche certificate: alta efficacia nel ridurre gli inquinanti interni, non permette lo sviluppo batterico (Classe B+) e fungino (Classe F+) misurazione con metodo CSTB, certificato a bassissime emissioni di VOC con conformità EC 1-R Plus GEVEmicode, emissione di CO2 ≤ 250 g/kg,contenuto di materiali riciclati ≥ 30%. La geomalta® naturale è provvista di marcatura CE, classe della malta G/M15 (EN 998/2), classe di resistenza R1 PCC (EN 1504-3), reazione al fuoco classe A1 (EN 13501-1), permeabilità al vapore acqueo da 15 a 35 (EN 1745), resistenza a compressione a 28 gg ≥ 15 N/mm2 (EN 1015-11), modulo elastico 9 GPa (EN 13412), adesione al supporto a 28 gg &gt; 1,0</t>
  </si>
  <si>
    <t>N/mm2 – FB: B (EN 1015-12). 
L’intervento si svolge nelle seguenti fasi:
a) eventuale preparazione delle superfici da rinforzare, mediante demolizione e rimozione dell’intonaco esistente, ripristino di eventuali lesioni mediante cucitura e/o consolidamento con iniezione di malta fluida (da contabilizzare
a parte) e depolverizzazione finale mediante idrolavaggio a bassa pressione; b) stesura di un primo strato di geomalta, di spessore di circa 3 – 5 mm;
c) con malta ancora fresca, procedere alla posa della rete, avendo cura di garantire una completa impregnazione del tessuto ed evitare la formazione di eventuali vuoti o bolle d’aria che possano compromettere l’adesione del
tessuto alla matrice o al supporto;
d) esecuzione del secondo strato di geomalta, di spessore di circa 2 – 5 mm al fine di inglobare totalmente il tessuto di rinforzo e chiudere gli eventuali vuoti sottostanti;
e) eventuale ripetizione delle fasi (c), e (d) per tutti gli strati successivi di rinforzo previsti da progetto;
f) inserimento di diatoni realizzati con tessuto unidirezionale in fibra di acciaio galvanizzato ad altissima resistenza, previa: realizzazione del foro d’ingresso, avente dimensioni idonee alla natura del successivo connettore, confezionamento del connettore metallico mediante taglio, “sfiocchettatura”, e arrotolamento finale del tessuto in fibra di acciaio, con bloccaggio dello stesso mediante fascetta plastica, inserimento del connettore preformato all’interno del foro con iniezione a bassa pressione finale di geomalta® ad altissima igroscopicità e traspirabilità, iperfluida, ad elevata ritenzione d’acqua a base di pura calce naturale NHL 3.5 e Geolegante® minerale, intervallo granulometrico 0-100 ìm, GreenBuilding Rating® 5, provvista di marcatura CE – tipo GEOCALCE® FL ANTISISMICO di Kerakoll Spa –caratteristiche tecniche certificate: alta efficacia nel ridurre gli inquinanti interni, non permette
lo sviluppo batterico (Classe B+) e fungino(Classe F+) misurazione con metodo CSTB, certificato a bassissime emissioni di VOC con conformità EC 1-R Plus GEV-Emicode, emissione di CO2 ≤ 250 g/kg, contenuto di materiali riciclati ≥ 30%. La geomalta® naturale è provvista di marcatura CE, classe della malta G/M15 (EN 998/2), reazione al fuoco classe A1 (EN 13501-1), permeabilità al vapore acqueo da 15 a 35 (EN 1745), resistenza a compressione a 28 gg ≥ 15 N/mm2 (EN 1015- 11), modulo elastico 9,5 GPa (EN 13412), tensione di aderenza della barra inghisata ≥ 3,5 MPa (RILEM-CEB-FIPRC6-78).
È compresa la fornitura e posa in opera di tutti i materiali sopra descritti e quanto altro occorre per dare il lavoro finito. L’incidenza della malta da iniezione è calcolata per il solo riempimento del foro del diatono.
Sono compresi: le prove di accettazione del materiale; le indagini pre- e post-intervento; tutti i sussidi necessari per l’esecuzione dei lavori.
Sono compresii: l'eventuale rimozione dell'intonaco esistente e la bonifica delle zone degradate e ripristino del substrato; lo strato di finitura; tutti i sussidi necessari per l’esecuzione dei lavori.
Il prezzo è ad unità di superficie di rinforzo effettivamente posto in opera comprese le sovrapposizioni.
L’Impresa appaltatrice potrà proporre in alternativa a quanto suindicato , prodotti e materiali con prestazioni equivalenti o superiori senza aumento del prezzo unitario, previa approvazione della D.L</t>
  </si>
  <si>
    <t>ESCLUSO - Voce quantità zero</t>
  </si>
  <si>
    <t>1.86</t>
  </si>
  <si>
    <t>Rinforzo e consolidamento di volte in muratura  mediante PLACCAGGIO INTRADOSSALE con tessuti in fibra di acciaio galavanizzatro Geosteel G600 e geomalta a base di pura calce idraulica naturale (rif.to TAV.1.43/1.47 Manuale Kerakoll) COMPRESO RIMOZIONE E SMALTIMENTO INTONACO</t>
  </si>
  <si>
    <t>volta grande ingresso</t>
  </si>
  <si>
    <t>(5*5+7*2+3,5*2+8,5*2+12*2+7*2)*(0,3)</t>
  </si>
  <si>
    <t>camera 003-004</t>
  </si>
  <si>
    <t>(4*5+2+7*2+6*2+4*3)*(0,3)</t>
  </si>
  <si>
    <t>(6)*(0,3*3)</t>
  </si>
  <si>
    <t>camera 005</t>
  </si>
  <si>
    <t>(4,5)*(0,3*3)</t>
  </si>
  <si>
    <t>camera 006</t>
  </si>
  <si>
    <t>(3,3*5+1+6*2+4*2)*(0,3)</t>
  </si>
  <si>
    <t>camera 007</t>
  </si>
  <si>
    <t>(1,1)*(3,2*5+6*2+4)*(0,3)</t>
  </si>
  <si>
    <t>(1,1)*(3,5)*(0,3*3)</t>
  </si>
  <si>
    <t>camera 008</t>
  </si>
  <si>
    <t>(1,1)*(3*5+1+5*2+4*2)*(0,3)</t>
  </si>
  <si>
    <t>arco finestra fondo corridoio</t>
  </si>
  <si>
    <t>(1,1)*(3)*(2)</t>
  </si>
  <si>
    <t>arco corridoio</t>
  </si>
  <si>
    <t>camera 013</t>
  </si>
  <si>
    <t>(1,1)*(8,1*2+4*4+3*4)*(0,3)</t>
  </si>
  <si>
    <t>camerone ala nord</t>
  </si>
  <si>
    <t>(1,1)*(10,5*2+6*2+4*4+5+7*2+4*2)*(0,3)</t>
  </si>
  <si>
    <t>interventi localizzati</t>
  </si>
  <si>
    <t>(50)</t>
  </si>
  <si>
    <t>1.87</t>
  </si>
  <si>
    <t xml:space="preserve">Ancoraggio delle reti delle estremità e in lunghezza mediante specifici diatoni in rete </t>
  </si>
  <si>
    <t>Fornitura e posa in opera di sistema di connessione trasversale realizzato con tessuto unidirezionale in fibra di acciaio galvanizzato ad altissima resistenza, formato da micro-trefoli di acciaio prodotti secondo norma ISO 16120 -1/4 2017 fissati su microrete in fibra di vetro, del peso netto di fibra di circa 670 g/mq iniettati con malta traspirante fluida inorganica a base di pura calce idraulica naturale NHL 3.5 - tipo Diatono Geosteel realizzato con Geosteel G600 in abbinamento a Geocalce FL Antisismico di Kerakoll. caratteristiche tecniche certificate della connessione: Caratteristiche della malta certificate: classe della malta G/M15 (EN 998/2), permeabilità al vapore acqueo da 15 a 35 (EN 1745), resistenza a compressione a 28 gg ≥ 15 N/mm2 (EN 1015-11), modulo elastico 9,5 GPa (EN 13412), tensione di aderenza della barra inghisata ≥ 3,5 MPa. Il prezzo è per singola unità di connessione realizzata e posta in opera di lunghezza minore di 30 cm. È altresì compresa la fornitura e posa in opera di tutti i materiali sopra descritti e quanto altro occorre per dare il lavoro finito. 
L’incidenza della malta da iniezione è calcolata per il solo riempimento del foro del diatono. Sono COMPRESI: l'eventuale bonifica delle zone degradate e ripristino del substrato; le prove di accettazione del materiale; le indagini pre e post intervento; tutti i sussidi necessari per l'esecuzione dei lavori ricadenti all'interno dei costi della sicurezza indiretti.</t>
  </si>
  <si>
    <t>(5*5+7*2+3,5*2+8,5*2+12*2+7*2)*(2)</t>
  </si>
  <si>
    <t>(4*5+2+7*2+6*2+4*3)*(2)</t>
  </si>
  <si>
    <t>(6)*(3*2)</t>
  </si>
  <si>
    <t>(4,5)*(3*2)</t>
  </si>
  <si>
    <t>(3,3*5+1+6*2+4*2)*(2)</t>
  </si>
  <si>
    <t>(3,2*5+6*2+4)*(2)</t>
  </si>
  <si>
    <t>(3,5)*(3*2)</t>
  </si>
  <si>
    <t>(3*5+1+5*2+4*2)*(2)</t>
  </si>
  <si>
    <t>(3)*(2)</t>
  </si>
  <si>
    <t>(8,1*2+4*4+3*4)*(2)</t>
  </si>
  <si>
    <t>(10,5*2+6*2+4*4+5+7*2+4*2)*(2)</t>
  </si>
  <si>
    <t>(50)*(2)</t>
  </si>
  <si>
    <t>fasciatura pilastro in muratura  ala nord</t>
  </si>
  <si>
    <t>(2,5)*(4)</t>
  </si>
  <si>
    <t>consolidamento su due facce zona  arco e nicchia muro di spina ala nord</t>
  </si>
  <si>
    <t>(2)*(5,5)*(5)</t>
  </si>
  <si>
    <t>13</t>
  </si>
  <si>
    <t>SOLAIO INCLINATO per scale e copertura  a getto pieno spessore massimo 20 cm gettato in opera in  calcestruzzo  armato  realizzato  per  un sovraccarico accidentale fino a 400  Kg/mq,  oltre  al  peso  proprio del solaio   ed  i   carichi   permanenti  previsti da progetto.  Sono comprese   le   eventuali   casseforme,   le travi in spessore o a coltello e cordoli di bordo ,  LE PREDISPOSIZONI E INCIDENZA PER ANCORAGGI IN STRUTTURA IN ELEVAZIONE, le armature   e   puntellature  provvisorie  di sostegno di qualunque tipo,  natura, forma e specie fino  ad  una altezza di  m  5,50 dal piano di appoggio, il calcestruzzo che dovrà essere di  classe non  inferiore a C30/37,  classe di consistenza S4, classe di esposizione XC3, compreso la finitura della faccia a vista del calcestruzzo, . Compreso ancoraggi a strutture esistenti, predisposizioni per impianti e formazione di aperture, compreso oneri per riprese di getto ed esecuzione a conci a discrezione della D.L.,  COMPRESO COLORE E FINITURA FACCIA VISTA SECONDO PRESCRIZIONI ARCHITETTONICHE, compreso  l'onere   delle  prove statiche  e  verifiche  come  previste dalle norme e quanto altro  occorra per dare l'opera finita a perfetta regola d'arte,  ESCLUSE le orditure con tondo B450C contabilizzate a parte</t>
  </si>
  <si>
    <t>scala area consumazioni</t>
  </si>
  <si>
    <t>(3,4)*(1,6)</t>
  </si>
  <si>
    <t>fasciatura muro ingresso camera 007</t>
  </si>
  <si>
    <t>(2)*(3,7)*(6)</t>
  </si>
  <si>
    <t>fasciatura muro ingresso camera 009</t>
  </si>
  <si>
    <t>(2)*(4,35)*(6)</t>
  </si>
  <si>
    <t>interventi puntuali architravi</t>
  </si>
  <si>
    <t>(60)x(3,4)x(1,6)</t>
  </si>
  <si>
    <t>Totale (valutazione opzione 1)</t>
  </si>
  <si>
    <t>18_OFF_25 GESUITI - fase 02</t>
  </si>
  <si>
    <t xml:space="preserve">Oltre stima oneri per la sicurezza </t>
  </si>
  <si>
    <t>Somma voci relative a opzioni 2 e opzioni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</si>
</sst>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0.00\ &quot;€&quot;;\-#,##0.00\ &quot;€&quot;"/>
    <numFmt numFmtId="44" formatCode="_-* #,##0.00\ &quot;€&quot;_-;\-* #,##0.00\ &quot;€&quot;_-;_-* &quot;-&quot;??\ &quot;€&quot;_-;_-@_-"/>
    <numFmt numFmtId="43" formatCode="_-* #,##0.00_-;\-* #,##0.00_-;_-* &quot;-&quot;??_-;_-@_-"/>
    <numFmt numFmtId="164" formatCode="#,##0.00\ &quot;€&quot;"/>
    <numFmt numFmtId="165" formatCode="_-* #,##0.00\ _€_-;\-* #,##0.00\ _€_-;_-* &quot;-&quot;??\ _€_-;_-@_-"/>
    <numFmt numFmtId="166" formatCode="#,##0_ ;\-#,##0\ "/>
    <numFmt numFmtId="167" formatCode="#,##0.000_ ;[Red]\-#,##0.000\ "/>
    <numFmt numFmtId="168" formatCode="_-* #,##0_-;\-* #,##0_-;_-* &quot;-&quot;??_-;_-@_-"/>
  </numFmts>
  <fonts count="4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4"/>
      <color theme="1"/>
      <name val="Aptos Narrow"/>
      <family val="2"/>
      <scheme val="minor"/>
    </font>
    <font>
      <sz val="11"/>
      <color indexed="8"/>
      <name val="Calibri"/>
      <family val="2"/>
    </font>
    <font>
      <sz val="9"/>
      <color theme="1"/>
      <name val="Aptos Narrow"/>
      <family val="2"/>
      <scheme val="minor"/>
    </font>
    <font>
      <sz val="11"/>
      <color rgb="FFFF00FF"/>
      <name val="Aptos Narrow"/>
      <family val="2"/>
      <scheme val="minor"/>
    </font>
    <font>
      <sz val="11"/>
      <color theme="1"/>
      <name val="Calibri Light"/>
      <family val="2"/>
    </font>
    <font>
      <b/>
      <sz val="11"/>
      <color theme="1"/>
      <name val="Calibri Light"/>
      <family val="2"/>
    </font>
    <font>
      <sz val="11"/>
      <color theme="0" tint="-0.14999847407452621"/>
      <name val="Calibri Light"/>
      <family val="2"/>
    </font>
    <font>
      <sz val="12"/>
      <name val="CG Times"/>
      <family val="1"/>
    </font>
    <font>
      <b/>
      <sz val="11"/>
      <color indexed="8"/>
      <name val="Calibri Light"/>
      <family val="2"/>
    </font>
    <font>
      <sz val="11"/>
      <color theme="0" tint="-0.249977111117893"/>
      <name val="Calibri Light"/>
      <family val="2"/>
    </font>
    <font>
      <sz val="11"/>
      <name val="Calibri Light"/>
      <family val="2"/>
    </font>
    <font>
      <b/>
      <sz val="11"/>
      <name val="Calibri Light"/>
      <family val="2"/>
    </font>
    <font>
      <sz val="11"/>
      <color rgb="FFFF0000"/>
      <name val="Calibri Light"/>
      <family val="2"/>
    </font>
    <font>
      <sz val="11"/>
      <color rgb="FF0070C0"/>
      <name val="Calibri Light"/>
      <family val="2"/>
    </font>
    <font>
      <sz val="11"/>
      <color rgb="FFC00000"/>
      <name val="Calibri Light"/>
      <family val="2"/>
    </font>
    <font>
      <i/>
      <u/>
      <sz val="11"/>
      <name val="Calibri Light"/>
      <family val="2"/>
    </font>
    <font>
      <i/>
      <u/>
      <sz val="11"/>
      <color theme="1"/>
      <name val="Calibri Light"/>
      <family val="2"/>
    </font>
    <font>
      <sz val="11"/>
      <color indexed="8"/>
      <name val="Calibri Light"/>
      <family val="2"/>
    </font>
    <font>
      <b/>
      <sz val="11"/>
      <color theme="0" tint="-0.14999847407452621"/>
      <name val="Calibri Light"/>
      <family val="2"/>
    </font>
    <font>
      <sz val="11"/>
      <color theme="8" tint="-0.249977111117893"/>
      <name val="Calibri Light"/>
      <family val="2"/>
    </font>
    <font>
      <b/>
      <sz val="11"/>
      <color rgb="FFFF0000"/>
      <name val="Calibri Light"/>
      <family val="2"/>
    </font>
    <font>
      <b/>
      <u/>
      <sz val="11"/>
      <name val="Calibri Light"/>
      <family val="2"/>
    </font>
    <font>
      <u/>
      <sz val="11"/>
      <name val="Calibri Light"/>
      <family val="2"/>
    </font>
    <font>
      <b/>
      <u/>
      <sz val="11"/>
      <color theme="1"/>
      <name val="Calibri Light"/>
      <family val="2"/>
    </font>
    <font>
      <sz val="11"/>
      <color theme="8"/>
      <name val="Calibri Light"/>
      <family val="2"/>
    </font>
    <font>
      <u/>
      <sz val="11"/>
      <color theme="1"/>
      <name val="Calibri Light"/>
      <family val="2"/>
    </font>
    <font>
      <sz val="11"/>
      <color theme="9"/>
      <name val="Calibri Light"/>
      <family val="2"/>
    </font>
    <font>
      <b/>
      <i/>
      <sz val="11"/>
      <name val="Calibri Light"/>
      <family val="2"/>
    </font>
    <font>
      <b/>
      <i/>
      <sz val="11"/>
      <color theme="1"/>
      <name val="Calibri Light"/>
      <family val="2"/>
    </font>
    <font>
      <b/>
      <sz val="11"/>
      <color theme="0" tint="-0.499984740745262"/>
      <name val="Calibri Light"/>
      <family val="2"/>
    </font>
    <font>
      <b/>
      <sz val="7.7"/>
      <color rgb="FFFF0000"/>
      <name val="Calibri Light"/>
      <family val="2"/>
    </font>
    <font>
      <b/>
      <sz val="12"/>
      <name val="Calibri Light"/>
      <family val="2"/>
    </font>
    <font>
      <sz val="10"/>
      <name val="Arial"/>
      <family val="2"/>
    </font>
    <font>
      <sz val="9"/>
      <name val="Arial"/>
      <family val="2"/>
    </font>
    <font>
      <b/>
      <sz val="18"/>
      <name val="Arial"/>
      <family val="2"/>
    </font>
    <font>
      <sz val="12"/>
      <name val="CG Times"/>
      <family val="1"/>
    </font>
    <font>
      <i/>
      <sz val="9"/>
      <color rgb="FFFF0000"/>
      <name val="Arial"/>
      <family val="2"/>
    </font>
    <font>
      <i/>
      <sz val="9"/>
      <name val="Arial"/>
      <family val="2"/>
    </font>
    <font>
      <b/>
      <i/>
      <sz val="9"/>
      <name val="Arial"/>
      <family val="2"/>
    </font>
  </fonts>
  <fills count="16">
    <fill>
      <patternFill patternType="none"/>
    </fill>
    <fill>
      <patternFill patternType="gray125"/>
    </fill>
    <fill>
      <patternFill patternType="solid">
        <fgColor rgb="FFFFFF99"/>
        <bgColor indexed="64"/>
      </patternFill>
    </fill>
    <fill>
      <patternFill patternType="solid">
        <fgColor rgb="FFFF0000"/>
        <bgColor indexed="64"/>
      </patternFill>
    </fill>
    <fill>
      <patternFill patternType="solid">
        <fgColor rgb="FFFFFF00"/>
        <bgColor indexed="64"/>
      </patternFill>
    </fill>
    <fill>
      <patternFill patternType="solid">
        <fgColor theme="0" tint="-0.249977111117893"/>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22"/>
        <bgColor indexed="31"/>
      </patternFill>
    </fill>
    <fill>
      <patternFill patternType="solid">
        <fgColor rgb="FFFFC000"/>
        <bgColor indexed="64"/>
      </patternFill>
    </fill>
    <fill>
      <patternFill patternType="solid">
        <fgColor theme="4" tint="0.79998168889431442"/>
        <bgColor indexed="64"/>
      </patternFill>
    </fill>
    <fill>
      <patternFill patternType="solid">
        <fgColor rgb="FFE7FCFF"/>
        <bgColor indexed="64"/>
      </patternFill>
    </fill>
    <fill>
      <patternFill patternType="solid">
        <fgColor theme="0" tint="-0.249977111117893"/>
        <bgColor indexed="31"/>
      </patternFill>
    </fill>
    <fill>
      <patternFill patternType="lightGray">
        <bgColor indexed="9"/>
      </patternFill>
    </fill>
    <fill>
      <patternFill patternType="solid">
        <fgColor indexed="2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0">
    <xf numFmtId="0" fontId="0" fillId="0" borderId="0"/>
    <xf numFmtId="43" fontId="1" fillId="0" borderId="0" applyFont="0" applyFill="0" applyBorder="0" applyAlignment="0" applyProtection="0"/>
    <xf numFmtId="0" fontId="1" fillId="0" borderId="0"/>
    <xf numFmtId="0" fontId="5" fillId="0" borderId="0" applyNumberFormat="0" applyFill="0" applyBorder="0" applyProtection="0"/>
    <xf numFmtId="43" fontId="1" fillId="0" borderId="0" applyFont="0" applyFill="0" applyBorder="0" applyAlignment="0" applyProtection="0"/>
    <xf numFmtId="0" fontId="1" fillId="0" borderId="0"/>
    <xf numFmtId="0" fontId="11" fillId="0" borderId="0"/>
    <xf numFmtId="0" fontId="1" fillId="0" borderId="0"/>
    <xf numFmtId="0" fontId="36" fillId="0" borderId="0"/>
    <xf numFmtId="0" fontId="39" fillId="0" borderId="0"/>
  </cellStyleXfs>
  <cellXfs count="309">
    <xf numFmtId="0" fontId="0" fillId="0" borderId="0" xfId="0"/>
    <xf numFmtId="0" fontId="4" fillId="0" borderId="0" xfId="2" applyFont="1" applyAlignment="1">
      <alignment horizontal="left" vertical="center"/>
    </xf>
    <xf numFmtId="0" fontId="5" fillId="0" borderId="0" xfId="3"/>
    <xf numFmtId="14" fontId="6" fillId="0" borderId="0" xfId="2" applyNumberFormat="1" applyFont="1" applyAlignment="1">
      <alignment horizontal="left" vertical="center"/>
    </xf>
    <xf numFmtId="0" fontId="3" fillId="0" borderId="0" xfId="2" applyFont="1" applyAlignment="1">
      <alignment horizontal="center" vertical="center"/>
    </xf>
    <xf numFmtId="0" fontId="1" fillId="0" borderId="0" xfId="2" applyAlignment="1">
      <alignment vertical="center"/>
    </xf>
    <xf numFmtId="43" fontId="5" fillId="0" borderId="1" xfId="4" applyFont="1" applyBorder="1" applyAlignment="1">
      <alignment horizontal="center" vertical="center"/>
    </xf>
    <xf numFmtId="0" fontId="1" fillId="0" borderId="0" xfId="2" applyAlignment="1">
      <alignment horizontal="center" vertical="center"/>
    </xf>
    <xf numFmtId="0" fontId="7" fillId="0" borderId="0" xfId="2" applyFont="1" applyAlignment="1">
      <alignment vertical="center"/>
    </xf>
    <xf numFmtId="43" fontId="5" fillId="0" borderId="0" xfId="4" applyFont="1" applyBorder="1" applyAlignment="1">
      <alignment horizontal="center" vertical="center"/>
    </xf>
    <xf numFmtId="43" fontId="5" fillId="0" borderId="0" xfId="4" applyFont="1" applyAlignment="1">
      <alignment horizontal="center" vertical="center"/>
    </xf>
    <xf numFmtId="0" fontId="3" fillId="0" borderId="0" xfId="2" applyFont="1" applyAlignment="1">
      <alignment vertical="center"/>
    </xf>
    <xf numFmtId="164" fontId="3" fillId="0" borderId="2" xfId="4" applyNumberFormat="1" applyFont="1" applyBorder="1" applyAlignment="1">
      <alignment horizontal="center" vertical="center"/>
    </xf>
    <xf numFmtId="164" fontId="3" fillId="0" borderId="0" xfId="2" applyNumberFormat="1" applyFont="1" applyAlignment="1">
      <alignment horizontal="center" vertical="center"/>
    </xf>
    <xf numFmtId="0" fontId="2" fillId="0" borderId="0" xfId="2" applyFont="1" applyAlignment="1">
      <alignment vertical="center"/>
    </xf>
    <xf numFmtId="0" fontId="2" fillId="0" borderId="0" xfId="2" applyFont="1" applyAlignment="1">
      <alignment horizontal="center" vertical="center"/>
    </xf>
    <xf numFmtId="7" fontId="2" fillId="0" borderId="0" xfId="4" applyNumberFormat="1" applyFont="1" applyAlignment="1">
      <alignment horizontal="center" vertical="center"/>
    </xf>
    <xf numFmtId="0" fontId="8" fillId="0" borderId="0" xfId="0" applyFont="1"/>
    <xf numFmtId="0" fontId="8" fillId="5" borderId="1" xfId="0" applyFont="1" applyFill="1" applyBorder="1" applyAlignment="1">
      <alignment horizontal="center" vertical="center"/>
    </xf>
    <xf numFmtId="166" fontId="9" fillId="0" borderId="0" xfId="1" applyNumberFormat="1" applyFont="1" applyAlignment="1">
      <alignment horizontal="center" vertical="center"/>
    </xf>
    <xf numFmtId="0" fontId="8" fillId="0" borderId="0" xfId="0" applyFont="1" applyAlignment="1">
      <alignment vertical="top" wrapText="1"/>
    </xf>
    <xf numFmtId="0" fontId="8" fillId="0" borderId="0" xfId="0" applyFont="1" applyAlignment="1">
      <alignment horizontal="center"/>
    </xf>
    <xf numFmtId="2" fontId="8" fillId="0" borderId="0" xfId="0" applyNumberFormat="1" applyFont="1"/>
    <xf numFmtId="43" fontId="8" fillId="0" borderId="0" xfId="1" applyFont="1"/>
    <xf numFmtId="0" fontId="9" fillId="6" borderId="0" xfId="0" applyFont="1" applyFill="1" applyAlignment="1">
      <alignment vertical="top" wrapText="1"/>
    </xf>
    <xf numFmtId="0" fontId="9" fillId="6" borderId="0" xfId="0" applyFont="1" applyFill="1" applyAlignment="1">
      <alignment horizontal="center"/>
    </xf>
    <xf numFmtId="2" fontId="8" fillId="6" borderId="0" xfId="0" applyNumberFormat="1" applyFont="1" applyFill="1"/>
    <xf numFmtId="164" fontId="8" fillId="0" borderId="0" xfId="0" applyNumberFormat="1" applyFont="1"/>
    <xf numFmtId="43" fontId="9" fillId="0" borderId="0" xfId="1" applyFont="1"/>
    <xf numFmtId="0" fontId="9" fillId="0" borderId="0" xfId="0" applyFont="1" applyAlignment="1">
      <alignment vertical="top" wrapText="1"/>
    </xf>
    <xf numFmtId="0" fontId="9" fillId="0" borderId="0" xfId="0" applyFont="1" applyAlignment="1">
      <alignment horizontal="center"/>
    </xf>
    <xf numFmtId="0" fontId="9" fillId="7" borderId="1" xfId="0" applyFont="1" applyFill="1" applyBorder="1" applyAlignment="1">
      <alignment vertical="top" wrapText="1"/>
    </xf>
    <xf numFmtId="0" fontId="9" fillId="7" borderId="1" xfId="0" applyFont="1" applyFill="1" applyBorder="1" applyAlignment="1">
      <alignment horizontal="center" vertical="center" wrapText="1"/>
    </xf>
    <xf numFmtId="43" fontId="9" fillId="7" borderId="1" xfId="1" applyFont="1" applyFill="1" applyBorder="1" applyAlignment="1">
      <alignment horizontal="center" vertical="center" wrapText="1"/>
    </xf>
    <xf numFmtId="2" fontId="9" fillId="7" borderId="1" xfId="0" applyNumberFormat="1" applyFont="1" applyFill="1" applyBorder="1" applyAlignment="1">
      <alignment horizontal="center" vertical="center" wrapText="1"/>
    </xf>
    <xf numFmtId="0" fontId="10" fillId="0" borderId="0" xfId="0" applyFont="1" applyAlignment="1">
      <alignment vertical="top" wrapText="1"/>
    </xf>
    <xf numFmtId="0" fontId="9" fillId="5" borderId="1" xfId="0" applyFont="1" applyFill="1" applyBorder="1" applyAlignment="1">
      <alignment horizontal="center" vertical="center"/>
    </xf>
    <xf numFmtId="0" fontId="9" fillId="5" borderId="1" xfId="0" applyFont="1" applyFill="1" applyBorder="1" applyAlignment="1">
      <alignment horizontal="left" vertical="center"/>
    </xf>
    <xf numFmtId="0" fontId="3" fillId="0" borderId="0" xfId="0" applyFont="1"/>
    <xf numFmtId="43" fontId="12" fillId="9" borderId="1" xfId="1" applyFont="1" applyFill="1" applyBorder="1" applyAlignment="1">
      <alignment horizontal="right" vertical="top"/>
    </xf>
    <xf numFmtId="43" fontId="12" fillId="9" borderId="1" xfId="1" applyFont="1" applyFill="1" applyBorder="1" applyAlignment="1">
      <alignment vertical="top"/>
    </xf>
    <xf numFmtId="0" fontId="10" fillId="0" borderId="1" xfId="0" applyFont="1" applyBorder="1"/>
    <xf numFmtId="0" fontId="10" fillId="0" borderId="1" xfId="0" applyFont="1" applyBorder="1" applyAlignment="1">
      <alignment vertical="top" wrapText="1"/>
    </xf>
    <xf numFmtId="0" fontId="9" fillId="0" borderId="1" xfId="0" applyFont="1" applyBorder="1" applyAlignment="1">
      <alignment horizontal="left" vertical="top"/>
    </xf>
    <xf numFmtId="0" fontId="12" fillId="0" borderId="1" xfId="0" applyFont="1" applyBorder="1" applyAlignment="1">
      <alignment horizontal="center" vertical="top"/>
    </xf>
    <xf numFmtId="2" fontId="8" fillId="0" borderId="1" xfId="0" applyNumberFormat="1" applyFont="1" applyBorder="1"/>
    <xf numFmtId="43" fontId="8" fillId="0" borderId="1" xfId="1" applyFont="1" applyBorder="1"/>
    <xf numFmtId="0" fontId="8" fillId="0" borderId="1" xfId="0" applyFont="1" applyBorder="1"/>
    <xf numFmtId="0" fontId="12" fillId="0" borderId="1" xfId="0" applyFont="1" applyBorder="1" applyAlignment="1">
      <alignment horizontal="left" vertical="top" wrapText="1"/>
    </xf>
    <xf numFmtId="0" fontId="12" fillId="0" borderId="1" xfId="0"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horizontal="center" vertical="center"/>
    </xf>
    <xf numFmtId="166" fontId="9" fillId="0" borderId="1" xfId="1" applyNumberFormat="1" applyFont="1" applyBorder="1" applyAlignment="1">
      <alignment horizontal="center" vertical="center"/>
    </xf>
    <xf numFmtId="0" fontId="14"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center" wrapText="1"/>
    </xf>
    <xf numFmtId="2" fontId="9" fillId="0" borderId="1" xfId="0" applyNumberFormat="1" applyFont="1" applyBorder="1"/>
    <xf numFmtId="0" fontId="15" fillId="0" borderId="1" xfId="0" applyFont="1" applyBorder="1" applyAlignment="1">
      <alignment horizontal="left" vertical="top" wrapText="1"/>
    </xf>
    <xf numFmtId="0" fontId="15" fillId="0" borderId="1" xfId="0" applyFont="1" applyBorder="1" applyAlignment="1">
      <alignment horizontal="center" vertical="center"/>
    </xf>
    <xf numFmtId="0" fontId="14" fillId="0" borderId="1" xfId="0" applyFont="1" applyBorder="1" applyAlignment="1">
      <alignment vertical="top" wrapText="1"/>
    </xf>
    <xf numFmtId="0" fontId="8" fillId="0" borderId="1" xfId="0" applyFont="1" applyBorder="1" applyAlignment="1">
      <alignment wrapText="1"/>
    </xf>
    <xf numFmtId="0" fontId="14" fillId="0" borderId="1" xfId="0" applyFont="1" applyBorder="1" applyAlignment="1">
      <alignment horizontal="center" wrapText="1"/>
    </xf>
    <xf numFmtId="43" fontId="9" fillId="0" borderId="1" xfId="1" applyFont="1" applyBorder="1"/>
    <xf numFmtId="0" fontId="16" fillId="0" borderId="1" xfId="0" applyFont="1" applyBorder="1" applyAlignment="1">
      <alignment vertical="top" wrapText="1"/>
    </xf>
    <xf numFmtId="0" fontId="8" fillId="0" borderId="1" xfId="0" applyFont="1" applyBorder="1" applyAlignment="1">
      <alignment vertical="top" wrapText="1"/>
    </xf>
    <xf numFmtId="43" fontId="9" fillId="0" borderId="1" xfId="1" applyFont="1" applyBorder="1" applyAlignment="1">
      <alignment horizontal="left" vertical="center"/>
    </xf>
    <xf numFmtId="43" fontId="12" fillId="0" borderId="1" xfId="1" applyFont="1" applyBorder="1" applyAlignment="1">
      <alignment horizontal="left" vertical="center"/>
    </xf>
    <xf numFmtId="0" fontId="12" fillId="0" borderId="1" xfId="0" applyFont="1" applyBorder="1" applyAlignment="1">
      <alignment horizontal="left" vertical="center"/>
    </xf>
    <xf numFmtId="0" fontId="8" fillId="0" borderId="1" xfId="0" applyFont="1" applyBorder="1" applyAlignment="1">
      <alignment horizontal="center" vertical="top" wrapText="1"/>
    </xf>
    <xf numFmtId="0" fontId="8" fillId="0" borderId="1" xfId="0" applyFont="1" applyBorder="1" applyAlignment="1">
      <alignment horizontal="right"/>
    </xf>
    <xf numFmtId="0" fontId="8" fillId="0" borderId="1" xfId="0" applyFont="1" applyBorder="1" applyAlignment="1">
      <alignment horizontal="center"/>
    </xf>
    <xf numFmtId="44" fontId="8" fillId="0" borderId="1" xfId="0" applyNumberFormat="1" applyFont="1" applyBorder="1"/>
    <xf numFmtId="0" fontId="14" fillId="0" borderId="1" xfId="0" applyFont="1" applyBorder="1" applyAlignment="1">
      <alignment horizontal="right"/>
    </xf>
    <xf numFmtId="0" fontId="9" fillId="0" borderId="1" xfId="0" applyFont="1" applyBorder="1" applyAlignment="1">
      <alignment vertical="top" wrapText="1"/>
    </xf>
    <xf numFmtId="0" fontId="9" fillId="0" borderId="1" xfId="0" applyFont="1" applyBorder="1"/>
    <xf numFmtId="0" fontId="9" fillId="0" borderId="1" xfId="0" applyFont="1" applyBorder="1" applyAlignment="1">
      <alignment horizontal="left" vertical="top" wrapText="1"/>
    </xf>
    <xf numFmtId="43" fontId="8" fillId="0" borderId="1" xfId="1" applyFont="1" applyFill="1" applyBorder="1"/>
    <xf numFmtId="0" fontId="16" fillId="0" borderId="1" xfId="0" applyFont="1" applyBorder="1"/>
    <xf numFmtId="0" fontId="17" fillId="0" borderId="1" xfId="0" applyFont="1" applyBorder="1" applyAlignment="1">
      <alignment horizontal="center"/>
    </xf>
    <xf numFmtId="43" fontId="12" fillId="9" borderId="1" xfId="1" applyFont="1" applyFill="1" applyBorder="1" applyAlignment="1">
      <alignment horizontal="left" vertical="top"/>
    </xf>
    <xf numFmtId="0" fontId="14" fillId="0" borderId="1" xfId="0" applyFont="1" applyBorder="1" applyAlignment="1">
      <alignment horizontal="right" vertical="top" wrapText="1"/>
    </xf>
    <xf numFmtId="0" fontId="8" fillId="0" borderId="1" xfId="0" applyFont="1" applyBorder="1" applyAlignment="1">
      <alignment horizontal="right" vertical="top" wrapText="1"/>
    </xf>
    <xf numFmtId="43" fontId="14" fillId="0" borderId="1" xfId="1" applyFont="1" applyBorder="1"/>
    <xf numFmtId="44" fontId="14" fillId="0" borderId="1" xfId="0" applyNumberFormat="1" applyFont="1" applyBorder="1"/>
    <xf numFmtId="0" fontId="18" fillId="0" borderId="1" xfId="0" applyFont="1" applyBorder="1" applyAlignment="1">
      <alignment horizontal="right" vertical="top" wrapText="1"/>
    </xf>
    <xf numFmtId="0" fontId="8" fillId="0" borderId="1" xfId="0" applyFont="1" applyBorder="1" applyAlignment="1">
      <alignment horizontal="right" vertical="center" wrapText="1"/>
    </xf>
    <xf numFmtId="0" fontId="19" fillId="0" borderId="1" xfId="0" applyFont="1" applyBorder="1" applyAlignment="1">
      <alignment vertical="top" wrapText="1"/>
    </xf>
    <xf numFmtId="0" fontId="21" fillId="0" borderId="1" xfId="0" applyFont="1" applyBorder="1" applyAlignment="1">
      <alignment horizontal="center" vertical="center"/>
    </xf>
    <xf numFmtId="0" fontId="19" fillId="0" borderId="1" xfId="0" applyFont="1" applyBorder="1" applyAlignment="1">
      <alignment horizontal="left" vertical="top" wrapText="1"/>
    </xf>
    <xf numFmtId="0" fontId="22" fillId="0" borderId="1" xfId="0" applyFont="1" applyBorder="1" applyAlignment="1">
      <alignment horizontal="center" vertical="center"/>
    </xf>
    <xf numFmtId="43" fontId="10" fillId="0" borderId="1" xfId="1" applyFont="1" applyBorder="1"/>
    <xf numFmtId="43" fontId="8" fillId="0" borderId="1" xfId="1" applyFont="1" applyBorder="1" applyAlignment="1">
      <alignment vertical="center"/>
    </xf>
    <xf numFmtId="0" fontId="0" fillId="0" borderId="0" xfId="0" applyAlignment="1">
      <alignment vertical="center"/>
    </xf>
    <xf numFmtId="0" fontId="13" fillId="0" borderId="1" xfId="0" applyFont="1" applyBorder="1" applyAlignment="1">
      <alignment horizontal="center"/>
    </xf>
    <xf numFmtId="0" fontId="17" fillId="0" borderId="1" xfId="0" applyFont="1" applyBorder="1" applyAlignment="1">
      <alignment vertical="top" wrapText="1"/>
    </xf>
    <xf numFmtId="0" fontId="16" fillId="0" borderId="1" xfId="0" applyFont="1" applyBorder="1" applyAlignment="1">
      <alignment horizontal="center"/>
    </xf>
    <xf numFmtId="43" fontId="16" fillId="0" borderId="1" xfId="1" applyFont="1" applyBorder="1"/>
    <xf numFmtId="0" fontId="15" fillId="0" borderId="1" xfId="0" applyFont="1" applyBorder="1" applyAlignment="1">
      <alignment vertical="top" wrapText="1"/>
    </xf>
    <xf numFmtId="0" fontId="8" fillId="4" borderId="1" xfId="0" applyFont="1" applyFill="1" applyBorder="1" applyAlignment="1">
      <alignment horizontal="center"/>
    </xf>
    <xf numFmtId="2" fontId="9" fillId="4" borderId="1" xfId="0" applyNumberFormat="1" applyFont="1" applyFill="1" applyBorder="1"/>
    <xf numFmtId="0" fontId="10" fillId="0" borderId="1" xfId="0" applyFont="1" applyBorder="1" applyAlignment="1">
      <alignment horizontal="center"/>
    </xf>
    <xf numFmtId="0" fontId="14" fillId="0" borderId="1" xfId="0" applyFont="1" applyBorder="1" applyAlignment="1">
      <alignment horizontal="center"/>
    </xf>
    <xf numFmtId="0" fontId="9" fillId="10" borderId="1" xfId="0" applyFont="1" applyFill="1" applyBorder="1" applyAlignment="1">
      <alignment horizontal="left" vertical="top" wrapText="1"/>
    </xf>
    <xf numFmtId="0" fontId="8" fillId="10" borderId="1" xfId="0" applyFont="1" applyFill="1" applyBorder="1"/>
    <xf numFmtId="0" fontId="8" fillId="10" borderId="1" xfId="0" applyFont="1" applyFill="1" applyBorder="1" applyAlignment="1">
      <alignment vertical="top" wrapText="1"/>
    </xf>
    <xf numFmtId="0" fontId="14" fillId="0" borderId="1" xfId="0" applyFont="1" applyBorder="1"/>
    <xf numFmtId="0" fontId="14" fillId="0" borderId="1" xfId="0" applyFont="1" applyBorder="1" applyAlignment="1">
      <alignment horizontal="right" vertical="center" wrapText="1"/>
    </xf>
    <xf numFmtId="0" fontId="14" fillId="0" borderId="1" xfId="0" applyFont="1" applyBorder="1" applyAlignment="1">
      <alignment horizontal="center" vertical="center"/>
    </xf>
    <xf numFmtId="2" fontId="8" fillId="0" borderId="1" xfId="0" applyNumberFormat="1" applyFont="1" applyBorder="1" applyAlignment="1">
      <alignment horizontal="right" vertical="center"/>
    </xf>
    <xf numFmtId="43" fontId="14" fillId="0" borderId="1" xfId="1" applyFont="1" applyBorder="1" applyAlignment="1">
      <alignment horizontal="right" vertical="center"/>
    </xf>
    <xf numFmtId="0" fontId="14" fillId="0" borderId="1" xfId="0" applyFont="1" applyBorder="1" applyAlignment="1">
      <alignment horizontal="right" vertical="center"/>
    </xf>
    <xf numFmtId="43" fontId="17" fillId="0" borderId="1" xfId="1" applyFont="1" applyBorder="1"/>
    <xf numFmtId="0" fontId="17" fillId="0" borderId="1" xfId="0" applyFont="1" applyBorder="1"/>
    <xf numFmtId="0" fontId="14" fillId="0" borderId="1" xfId="0" applyFont="1" applyBorder="1" applyAlignment="1">
      <alignment horizontal="center" vertical="center" wrapText="1"/>
    </xf>
    <xf numFmtId="43" fontId="14" fillId="0" borderId="1" xfId="1" applyFont="1" applyBorder="1" applyAlignment="1">
      <alignment horizontal="left" vertical="center" wrapText="1"/>
    </xf>
    <xf numFmtId="0" fontId="8" fillId="0" borderId="1" xfId="0" applyFont="1" applyBorder="1" applyAlignment="1">
      <alignment horizontal="right" wrapText="1"/>
    </xf>
    <xf numFmtId="0" fontId="18" fillId="0" borderId="1" xfId="0" applyFont="1" applyBorder="1" applyAlignment="1">
      <alignment horizontal="center"/>
    </xf>
    <xf numFmtId="2" fontId="8" fillId="0" borderId="1" xfId="0" applyNumberFormat="1" applyFont="1" applyBorder="1" applyAlignment="1">
      <alignment horizontal="right"/>
    </xf>
    <xf numFmtId="43" fontId="8" fillId="0" borderId="1" xfId="1" applyFont="1" applyBorder="1" applyAlignment="1">
      <alignment horizontal="right"/>
    </xf>
    <xf numFmtId="44" fontId="8" fillId="0" borderId="1" xfId="0" applyNumberFormat="1" applyFont="1" applyBorder="1" applyAlignment="1">
      <alignment horizontal="right"/>
    </xf>
    <xf numFmtId="2" fontId="9" fillId="0" borderId="1" xfId="0" applyNumberFormat="1" applyFont="1" applyBorder="1" applyAlignment="1">
      <alignment horizontal="right"/>
    </xf>
    <xf numFmtId="0" fontId="15" fillId="11" borderId="1" xfId="0" applyFont="1" applyFill="1" applyBorder="1" applyAlignment="1">
      <alignment horizontal="left" vertical="top" wrapText="1"/>
    </xf>
    <xf numFmtId="0" fontId="9" fillId="11" borderId="1" xfId="0" applyFont="1" applyFill="1" applyBorder="1" applyAlignment="1">
      <alignment horizontal="left" vertical="top" wrapText="1"/>
    </xf>
    <xf numFmtId="0" fontId="9" fillId="8" borderId="1" xfId="0" applyFont="1" applyFill="1" applyBorder="1" applyAlignment="1">
      <alignment horizontal="left" vertical="top" wrapText="1"/>
    </xf>
    <xf numFmtId="0" fontId="24" fillId="0" borderId="1" xfId="0" applyFont="1" applyBorder="1" applyAlignment="1">
      <alignment horizontal="left" vertical="top" wrapText="1"/>
    </xf>
    <xf numFmtId="166" fontId="9" fillId="5" borderId="1" xfId="1" applyNumberFormat="1" applyFont="1" applyFill="1" applyBorder="1" applyAlignment="1">
      <alignment horizontal="center" vertical="center"/>
    </xf>
    <xf numFmtId="0" fontId="15" fillId="5" borderId="1" xfId="0" applyFont="1" applyFill="1" applyBorder="1" applyAlignment="1">
      <alignment horizontal="left" vertical="top" wrapText="1"/>
    </xf>
    <xf numFmtId="0" fontId="9" fillId="5" borderId="1" xfId="0" applyFont="1" applyFill="1" applyBorder="1" applyAlignment="1">
      <alignment horizontal="left" vertical="top"/>
    </xf>
    <xf numFmtId="43" fontId="9" fillId="5" borderId="1" xfId="1" applyFont="1" applyFill="1" applyBorder="1" applyAlignment="1">
      <alignment vertical="top"/>
    </xf>
    <xf numFmtId="0" fontId="25" fillId="7" borderId="1" xfId="0" applyFont="1" applyFill="1" applyBorder="1"/>
    <xf numFmtId="0" fontId="25" fillId="7" borderId="1" xfId="0" applyFont="1" applyFill="1" applyBorder="1" applyAlignment="1">
      <alignment vertical="top" wrapText="1"/>
    </xf>
    <xf numFmtId="0" fontId="27" fillId="7" borderId="1" xfId="0" applyFont="1" applyFill="1" applyBorder="1"/>
    <xf numFmtId="43" fontId="25" fillId="7" borderId="1" xfId="1" applyFont="1" applyFill="1" applyBorder="1"/>
    <xf numFmtId="0" fontId="14" fillId="12" borderId="1" xfId="0" applyFont="1" applyFill="1" applyBorder="1" applyAlignment="1">
      <alignment vertical="top" wrapText="1"/>
    </xf>
    <xf numFmtId="0" fontId="8" fillId="12" borderId="1" xfId="0" applyFont="1" applyFill="1" applyBorder="1" applyAlignment="1">
      <alignment vertical="top" wrapText="1"/>
    </xf>
    <xf numFmtId="0" fontId="15" fillId="5" borderId="1" xfId="0" applyFont="1" applyFill="1" applyBorder="1" applyAlignment="1">
      <alignment vertical="top" wrapText="1"/>
    </xf>
    <xf numFmtId="0" fontId="9" fillId="5" borderId="1" xfId="0" applyFont="1" applyFill="1" applyBorder="1"/>
    <xf numFmtId="43" fontId="15" fillId="5" borderId="1" xfId="1" applyFont="1" applyFill="1" applyBorder="1"/>
    <xf numFmtId="43" fontId="15" fillId="5" borderId="1" xfId="1" applyFont="1" applyFill="1" applyBorder="1" applyAlignment="1"/>
    <xf numFmtId="0" fontId="14" fillId="10" borderId="1" xfId="0" applyFont="1" applyFill="1" applyBorder="1" applyAlignment="1">
      <alignment vertical="top" wrapText="1"/>
    </xf>
    <xf numFmtId="0" fontId="14" fillId="10" borderId="1" xfId="0" applyFont="1" applyFill="1" applyBorder="1"/>
    <xf numFmtId="0" fontId="15" fillId="0" borderId="1" xfId="0" applyFont="1" applyBorder="1"/>
    <xf numFmtId="0" fontId="9" fillId="5" borderId="1" xfId="0" applyFont="1" applyFill="1" applyBorder="1" applyAlignment="1">
      <alignment horizontal="left" vertical="top" wrapText="1"/>
    </xf>
    <xf numFmtId="0" fontId="9" fillId="5" borderId="1" xfId="0" applyFont="1" applyFill="1" applyBorder="1" applyAlignment="1">
      <alignment horizontal="right" vertical="top"/>
    </xf>
    <xf numFmtId="43" fontId="9" fillId="5" borderId="1" xfId="1" applyFont="1" applyFill="1" applyBorder="1" applyAlignment="1">
      <alignment horizontal="right" vertical="top"/>
    </xf>
    <xf numFmtId="0" fontId="24" fillId="0" borderId="1" xfId="0" applyFont="1" applyBorder="1" applyAlignment="1">
      <alignment vertical="top" wrapText="1"/>
    </xf>
    <xf numFmtId="0" fontId="8" fillId="4" borderId="0" xfId="0" applyFont="1" applyFill="1" applyAlignment="1">
      <alignment horizontal="center" vertical="center"/>
    </xf>
    <xf numFmtId="2" fontId="9" fillId="4" borderId="0" xfId="0" applyNumberFormat="1" applyFont="1" applyFill="1"/>
    <xf numFmtId="0" fontId="9" fillId="0" borderId="1" xfId="0" applyFont="1" applyBorder="1" applyAlignment="1">
      <alignment wrapText="1"/>
    </xf>
    <xf numFmtId="43" fontId="28" fillId="0" borderId="1" xfId="1" applyFont="1" applyBorder="1"/>
    <xf numFmtId="0" fontId="28" fillId="0" borderId="1" xfId="0" applyFont="1" applyBorder="1"/>
    <xf numFmtId="0" fontId="18" fillId="0" borderId="1" xfId="0" applyFont="1" applyBorder="1" applyAlignment="1">
      <alignment vertical="top" wrapText="1"/>
    </xf>
    <xf numFmtId="0" fontId="21" fillId="4" borderId="0" xfId="0" applyFont="1" applyFill="1" applyAlignment="1">
      <alignment horizontal="center" vertical="center"/>
    </xf>
    <xf numFmtId="0" fontId="9" fillId="0" borderId="3" xfId="0" applyFont="1" applyBorder="1"/>
    <xf numFmtId="43" fontId="15" fillId="0" borderId="1" xfId="1" applyFont="1" applyFill="1" applyBorder="1"/>
    <xf numFmtId="0" fontId="8" fillId="4" borderId="1" xfId="0" applyFont="1" applyFill="1" applyBorder="1" applyAlignment="1">
      <alignment vertical="top" wrapText="1"/>
    </xf>
    <xf numFmtId="2" fontId="8" fillId="4" borderId="1" xfId="0" applyNumberFormat="1" applyFont="1" applyFill="1" applyBorder="1"/>
    <xf numFmtId="43" fontId="8" fillId="3" borderId="1" xfId="1" applyFont="1" applyFill="1" applyBorder="1"/>
    <xf numFmtId="0" fontId="12" fillId="13" borderId="1" xfId="0" applyFont="1" applyFill="1" applyBorder="1" applyAlignment="1">
      <alignment horizontal="left" vertical="top" wrapText="1"/>
    </xf>
    <xf numFmtId="0" fontId="9" fillId="13" borderId="3" xfId="0" applyFont="1" applyFill="1" applyBorder="1" applyAlignment="1">
      <alignment horizontal="left" vertical="top"/>
    </xf>
    <xf numFmtId="0" fontId="8" fillId="5" borderId="1" xfId="0" applyFont="1" applyFill="1" applyBorder="1"/>
    <xf numFmtId="43" fontId="9" fillId="5" borderId="1" xfId="1" applyFont="1" applyFill="1" applyBorder="1" applyAlignment="1"/>
    <xf numFmtId="0" fontId="29" fillId="0" borderId="1" xfId="0" applyFont="1" applyBorder="1" applyAlignment="1">
      <alignment horizontal="right" vertical="top" wrapText="1"/>
    </xf>
    <xf numFmtId="0" fontId="29" fillId="0" borderId="1" xfId="0" applyFont="1" applyBorder="1" applyAlignment="1">
      <alignment horizontal="right" wrapText="1"/>
    </xf>
    <xf numFmtId="43" fontId="9" fillId="13" borderId="3" xfId="1" applyFont="1" applyFill="1" applyBorder="1" applyAlignment="1">
      <alignment vertical="top"/>
    </xf>
    <xf numFmtId="2" fontId="8" fillId="0" borderId="1" xfId="0" applyNumberFormat="1" applyFont="1" applyBorder="1" applyAlignment="1">
      <alignment horizontal="left"/>
    </xf>
    <xf numFmtId="43" fontId="8" fillId="0" borderId="1" xfId="1" applyFont="1" applyBorder="1" applyAlignment="1">
      <alignment horizontal="left"/>
    </xf>
    <xf numFmtId="0" fontId="8" fillId="0" borderId="1" xfId="0" applyFont="1" applyBorder="1" applyAlignment="1">
      <alignment horizontal="left"/>
    </xf>
    <xf numFmtId="2" fontId="9" fillId="0" borderId="1" xfId="0" applyNumberFormat="1" applyFont="1" applyBorder="1" applyAlignment="1">
      <alignment horizontal="left"/>
    </xf>
    <xf numFmtId="0" fontId="20" fillId="0" borderId="1" xfId="0" applyFont="1" applyBorder="1" applyAlignment="1">
      <alignment vertical="top" wrapText="1"/>
    </xf>
    <xf numFmtId="0" fontId="18" fillId="0" borderId="1" xfId="0" applyFont="1" applyBorder="1" applyAlignment="1">
      <alignment horizontal="center" vertical="top" wrapText="1"/>
    </xf>
    <xf numFmtId="0" fontId="14" fillId="0" borderId="1" xfId="0" applyFont="1" applyBorder="1" applyAlignment="1">
      <alignment horizontal="right" wrapText="1"/>
    </xf>
    <xf numFmtId="0" fontId="18" fillId="0" borderId="1" xfId="0" applyFont="1" applyBorder="1" applyAlignment="1">
      <alignment horizontal="left" vertical="top" wrapText="1"/>
    </xf>
    <xf numFmtId="0" fontId="20" fillId="0" borderId="1" xfId="0" applyFont="1" applyBorder="1" applyAlignment="1">
      <alignment horizontal="left" vertical="top" wrapText="1"/>
    </xf>
    <xf numFmtId="2" fontId="8" fillId="0" borderId="1" xfId="0" applyNumberFormat="1" applyFont="1" applyBorder="1" applyAlignment="1">
      <alignment horizontal="center"/>
    </xf>
    <xf numFmtId="43" fontId="12" fillId="13" borderId="1" xfId="1" applyFont="1" applyFill="1" applyBorder="1" applyAlignment="1">
      <alignment vertical="top" wrapText="1"/>
    </xf>
    <xf numFmtId="0" fontId="9" fillId="0" borderId="3" xfId="0" applyFont="1" applyBorder="1" applyAlignment="1">
      <alignment horizontal="left" vertical="top"/>
    </xf>
    <xf numFmtId="43" fontId="30" fillId="0" borderId="1" xfId="1" applyFont="1" applyBorder="1"/>
    <xf numFmtId="0" fontId="28" fillId="0" borderId="1" xfId="0" applyFont="1" applyBorder="1" applyAlignment="1">
      <alignment horizontal="right"/>
    </xf>
    <xf numFmtId="43" fontId="28" fillId="0" borderId="1" xfId="1" applyFont="1" applyBorder="1" applyAlignment="1">
      <alignment horizontal="right"/>
    </xf>
    <xf numFmtId="0" fontId="21" fillId="0" borderId="1" xfId="0" applyFont="1" applyBorder="1" applyAlignment="1">
      <alignment horizontal="left" vertical="top" wrapText="1"/>
    </xf>
    <xf numFmtId="0" fontId="31" fillId="0" borderId="1" xfId="0" applyFont="1" applyBorder="1" applyAlignment="1">
      <alignment vertical="top" wrapText="1"/>
    </xf>
    <xf numFmtId="0" fontId="32" fillId="0" borderId="1" xfId="0" applyFont="1" applyBorder="1" applyAlignment="1">
      <alignment vertical="top" wrapText="1"/>
    </xf>
    <xf numFmtId="0" fontId="10" fillId="0" borderId="1" xfId="0" applyFont="1" applyBorder="1" applyAlignment="1">
      <alignment horizontal="right" vertical="top" wrapText="1"/>
    </xf>
    <xf numFmtId="0" fontId="9" fillId="13" borderId="1" xfId="0" applyFont="1" applyFill="1" applyBorder="1" applyAlignment="1">
      <alignment horizontal="left" vertical="top" wrapText="1"/>
    </xf>
    <xf numFmtId="43" fontId="14" fillId="3" borderId="1" xfId="1" applyFont="1" applyFill="1" applyBorder="1"/>
    <xf numFmtId="0" fontId="9" fillId="8" borderId="1" xfId="0" applyFont="1" applyFill="1" applyBorder="1" applyAlignment="1">
      <alignment vertical="top" wrapText="1"/>
    </xf>
    <xf numFmtId="2" fontId="9" fillId="0" borderId="1" xfId="0" applyNumberFormat="1" applyFont="1" applyBorder="1" applyAlignment="1">
      <alignment horizontal="right" vertical="center"/>
    </xf>
    <xf numFmtId="43" fontId="8" fillId="0" borderId="1" xfId="1" applyFont="1" applyBorder="1" applyAlignment="1">
      <alignment horizontal="right" vertical="center"/>
    </xf>
    <xf numFmtId="0" fontId="8" fillId="10" borderId="1" xfId="0" applyFont="1" applyFill="1" applyBorder="1" applyAlignment="1">
      <alignment horizontal="center"/>
    </xf>
    <xf numFmtId="2" fontId="8" fillId="10" borderId="1" xfId="0" applyNumberFormat="1" applyFont="1" applyFill="1" applyBorder="1"/>
    <xf numFmtId="0" fontId="9" fillId="13" borderId="1" xfId="0" applyFont="1" applyFill="1" applyBorder="1" applyAlignment="1">
      <alignment horizontal="left" vertical="top"/>
    </xf>
    <xf numFmtId="43" fontId="0" fillId="0" borderId="1" xfId="1" applyFont="1" applyFill="1" applyBorder="1"/>
    <xf numFmtId="0" fontId="0" fillId="0" borderId="1" xfId="0" applyBorder="1"/>
    <xf numFmtId="43" fontId="18" fillId="0" borderId="1" xfId="1" applyFont="1" applyBorder="1"/>
    <xf numFmtId="2" fontId="14" fillId="0" borderId="1" xfId="0" applyNumberFormat="1" applyFont="1" applyBorder="1" applyAlignment="1">
      <alignment horizontal="left" vertical="top" wrapText="1"/>
    </xf>
    <xf numFmtId="43" fontId="0" fillId="0" borderId="0" xfId="1" applyFont="1"/>
    <xf numFmtId="43" fontId="9" fillId="5" borderId="1" xfId="1" applyFont="1" applyFill="1" applyBorder="1" applyAlignment="1">
      <alignment vertical="center"/>
    </xf>
    <xf numFmtId="0" fontId="14" fillId="0" borderId="1" xfId="0" applyFont="1" applyBorder="1" applyAlignment="1">
      <alignment horizontal="center" vertical="top" wrapText="1"/>
    </xf>
    <xf numFmtId="0" fontId="14" fillId="0" borderId="1" xfId="0" applyFont="1" applyBorder="1" applyAlignment="1">
      <alignment horizontal="center" vertical="top"/>
    </xf>
    <xf numFmtId="43" fontId="14" fillId="0" borderId="1" xfId="1" applyFont="1" applyBorder="1" applyAlignment="1">
      <alignment horizontal="left" vertical="top"/>
    </xf>
    <xf numFmtId="0" fontId="14" fillId="0" borderId="1" xfId="0" applyFont="1" applyBorder="1" applyAlignment="1">
      <alignment horizontal="left" vertical="top"/>
    </xf>
    <xf numFmtId="43" fontId="14" fillId="0" borderId="1" xfId="1" applyFont="1" applyBorder="1" applyAlignment="1">
      <alignment vertical="top"/>
    </xf>
    <xf numFmtId="43" fontId="0" fillId="0" borderId="1" xfId="1" applyFont="1" applyBorder="1"/>
    <xf numFmtId="166" fontId="9" fillId="0" borderId="0" xfId="1" applyNumberFormat="1" applyFont="1" applyAlignment="1">
      <alignment horizontal="center" vertical="top" wrapText="1"/>
    </xf>
    <xf numFmtId="0" fontId="35" fillId="7" borderId="1" xfId="0" applyFont="1" applyFill="1" applyBorder="1"/>
    <xf numFmtId="166" fontId="35" fillId="7" borderId="1" xfId="1" applyNumberFormat="1" applyFont="1" applyFill="1" applyBorder="1" applyAlignment="1">
      <alignment horizontal="center" vertical="center"/>
    </xf>
    <xf numFmtId="166" fontId="35" fillId="7" borderId="1" xfId="1" applyNumberFormat="1" applyFont="1" applyFill="1" applyBorder="1" applyAlignment="1">
      <alignment horizontal="center" vertical="top" wrapText="1"/>
    </xf>
    <xf numFmtId="43" fontId="35" fillId="7" borderId="1" xfId="1" applyFont="1" applyFill="1" applyBorder="1"/>
    <xf numFmtId="0" fontId="0" fillId="0" borderId="0" xfId="0" applyAlignment="1">
      <alignment horizontal="left"/>
    </xf>
    <xf numFmtId="166" fontId="0" fillId="0" borderId="0" xfId="1" applyNumberFormat="1" applyFont="1" applyAlignment="1">
      <alignment horizontal="center" vertical="center"/>
    </xf>
    <xf numFmtId="166" fontId="0" fillId="0" borderId="0" xfId="1" applyNumberFormat="1" applyFont="1" applyAlignment="1">
      <alignment horizontal="center" vertical="top" wrapText="1"/>
    </xf>
    <xf numFmtId="0" fontId="36" fillId="0" borderId="0" xfId="8" applyAlignment="1" applyProtection="1">
      <alignment horizontal="left"/>
      <protection locked="0"/>
    </xf>
    <xf numFmtId="0" fontId="36" fillId="0" borderId="0" xfId="8" applyProtection="1">
      <protection locked="0"/>
    </xf>
    <xf numFmtId="49" fontId="37" fillId="0" borderId="0" xfId="8" applyNumberFormat="1" applyFont="1" applyAlignment="1" applyProtection="1">
      <alignment horizontal="left" vertical="top"/>
      <protection locked="0"/>
    </xf>
    <xf numFmtId="0" fontId="37" fillId="0" borderId="0" xfId="8" applyFont="1" applyAlignment="1" applyProtection="1">
      <alignment horizontal="left" vertical="top" wrapText="1"/>
      <protection locked="0"/>
    </xf>
    <xf numFmtId="49" fontId="37" fillId="0" borderId="0" xfId="8" applyNumberFormat="1" applyFont="1" applyAlignment="1" applyProtection="1">
      <alignment horizontal="left" wrapText="1"/>
      <protection locked="0"/>
    </xf>
    <xf numFmtId="49" fontId="37" fillId="0" borderId="0" xfId="8" applyNumberFormat="1" applyFont="1" applyAlignment="1" applyProtection="1">
      <alignment horizontal="left"/>
      <protection locked="0"/>
    </xf>
    <xf numFmtId="167" fontId="37" fillId="0" borderId="0" xfId="8" applyNumberFormat="1" applyFont="1" applyAlignment="1" applyProtection="1">
      <alignment horizontal="right"/>
      <protection locked="0"/>
    </xf>
    <xf numFmtId="4" fontId="37" fillId="0" borderId="0" xfId="8" applyNumberFormat="1" applyFont="1" applyAlignment="1" applyProtection="1">
      <alignment horizontal="right"/>
      <protection locked="0"/>
    </xf>
    <xf numFmtId="0" fontId="38" fillId="14" borderId="3" xfId="8" applyFont="1" applyFill="1" applyBorder="1" applyAlignment="1" applyProtection="1">
      <alignment vertical="center"/>
      <protection locked="0"/>
    </xf>
    <xf numFmtId="0" fontId="38" fillId="14" borderId="6" xfId="8" applyFont="1" applyFill="1" applyBorder="1" applyAlignment="1" applyProtection="1">
      <alignment vertical="center"/>
      <protection locked="0"/>
    </xf>
    <xf numFmtId="49" fontId="37" fillId="15" borderId="1" xfId="8" applyNumberFormat="1" applyFont="1" applyFill="1" applyBorder="1" applyAlignment="1" applyProtection="1">
      <alignment horizontal="center" vertical="top" wrapText="1"/>
      <protection locked="0"/>
    </xf>
    <xf numFmtId="49" fontId="37" fillId="15" borderId="4" xfId="8" applyNumberFormat="1" applyFont="1" applyFill="1" applyBorder="1" applyAlignment="1" applyProtection="1">
      <alignment horizontal="center" vertical="center" wrapText="1"/>
      <protection locked="0"/>
    </xf>
    <xf numFmtId="0" fontId="37" fillId="15" borderId="4" xfId="8" applyFont="1" applyFill="1" applyBorder="1" applyAlignment="1" applyProtection="1">
      <alignment horizontal="center" vertical="center" wrapText="1"/>
      <protection locked="0"/>
    </xf>
    <xf numFmtId="167" fontId="37" fillId="15" borderId="1" xfId="8" applyNumberFormat="1" applyFont="1" applyFill="1" applyBorder="1" applyAlignment="1" applyProtection="1">
      <alignment horizontal="center" vertical="top" wrapText="1"/>
      <protection locked="0"/>
    </xf>
    <xf numFmtId="49" fontId="37" fillId="0" borderId="1" xfId="8" applyNumberFormat="1" applyFont="1" applyBorder="1" applyAlignment="1" applyProtection="1">
      <alignment horizontal="left" vertical="center"/>
      <protection locked="0"/>
    </xf>
    <xf numFmtId="49" fontId="37" fillId="0" borderId="1" xfId="8" applyNumberFormat="1" applyFont="1" applyBorder="1" applyAlignment="1" applyProtection="1">
      <alignment horizontal="left" vertical="top"/>
      <protection locked="0"/>
    </xf>
    <xf numFmtId="0" fontId="37" fillId="0" borderId="1" xfId="8" applyFont="1" applyBorder="1" applyAlignment="1" applyProtection="1">
      <alignment horizontal="left" vertical="top" wrapText="1"/>
      <protection locked="0"/>
    </xf>
    <xf numFmtId="49" fontId="37" fillId="0" borderId="1" xfId="8" applyNumberFormat="1" applyFont="1" applyBorder="1" applyAlignment="1" applyProtection="1">
      <alignment horizontal="left" wrapText="1"/>
      <protection locked="0"/>
    </xf>
    <xf numFmtId="49" fontId="37" fillId="0" borderId="1" xfId="8" applyNumberFormat="1" applyFont="1" applyBorder="1" applyAlignment="1" applyProtection="1">
      <alignment horizontal="left"/>
      <protection locked="0"/>
    </xf>
    <xf numFmtId="167" fontId="37" fillId="0" borderId="1" xfId="8" applyNumberFormat="1" applyFont="1" applyBorder="1" applyAlignment="1" applyProtection="1">
      <alignment horizontal="right"/>
      <protection locked="0"/>
    </xf>
    <xf numFmtId="4" fontId="37" fillId="0" borderId="1" xfId="8" applyNumberFormat="1" applyFont="1" applyBorder="1" applyAlignment="1" applyProtection="1">
      <alignment horizontal="right"/>
      <protection locked="0"/>
    </xf>
    <xf numFmtId="0" fontId="36" fillId="0" borderId="1" xfId="8" applyBorder="1" applyProtection="1">
      <protection locked="0"/>
    </xf>
    <xf numFmtId="0" fontId="40" fillId="0" borderId="1" xfId="8" applyFont="1" applyBorder="1" applyAlignment="1" applyProtection="1">
      <alignment horizontal="left" vertical="top" wrapText="1"/>
      <protection locked="0"/>
    </xf>
    <xf numFmtId="167" fontId="41" fillId="2" borderId="1" xfId="8" applyNumberFormat="1" applyFont="1" applyFill="1" applyBorder="1" applyAlignment="1" applyProtection="1">
      <alignment horizontal="right"/>
      <protection locked="0"/>
    </xf>
    <xf numFmtId="167" fontId="41" fillId="2" borderId="1" xfId="8" applyNumberFormat="1" applyFont="1" applyFill="1" applyBorder="1" applyAlignment="1" applyProtection="1">
      <alignment horizontal="right" vertical="center"/>
      <protection locked="0"/>
    </xf>
    <xf numFmtId="167" fontId="41" fillId="2" borderId="1" xfId="8" applyNumberFormat="1" applyFont="1" applyFill="1" applyBorder="1" applyAlignment="1" applyProtection="1">
      <alignment horizontal="right" vertical="top"/>
      <protection locked="0"/>
    </xf>
    <xf numFmtId="49" fontId="41" fillId="2" borderId="1" xfId="8" applyNumberFormat="1" applyFont="1" applyFill="1" applyBorder="1" applyAlignment="1" applyProtection="1">
      <alignment horizontal="left"/>
      <protection locked="0"/>
    </xf>
    <xf numFmtId="4" fontId="41" fillId="2" borderId="1" xfId="8" applyNumberFormat="1" applyFont="1" applyFill="1" applyBorder="1" applyAlignment="1" applyProtection="1">
      <alignment horizontal="right"/>
      <protection locked="0"/>
    </xf>
    <xf numFmtId="49" fontId="41" fillId="8" borderId="1" xfId="8" applyNumberFormat="1" applyFont="1" applyFill="1" applyBorder="1" applyAlignment="1" applyProtection="1">
      <alignment horizontal="left" vertical="center"/>
      <protection locked="0"/>
    </xf>
    <xf numFmtId="0" fontId="42" fillId="8" borderId="1" xfId="8" applyFont="1" applyFill="1" applyBorder="1" applyAlignment="1" applyProtection="1">
      <alignment horizontal="left" vertical="top" wrapText="1"/>
      <protection locked="0"/>
    </xf>
    <xf numFmtId="49" fontId="41" fillId="8" borderId="1" xfId="8" applyNumberFormat="1" applyFont="1" applyFill="1" applyBorder="1" applyAlignment="1" applyProtection="1">
      <alignment horizontal="left" wrapText="1"/>
      <protection locked="0"/>
    </xf>
    <xf numFmtId="49" fontId="41" fillId="8" borderId="1" xfId="8" applyNumberFormat="1" applyFont="1" applyFill="1" applyBorder="1" applyAlignment="1" applyProtection="1">
      <alignment horizontal="left"/>
      <protection locked="0"/>
    </xf>
    <xf numFmtId="167" fontId="41" fillId="8" borderId="1" xfId="8" applyNumberFormat="1" applyFont="1" applyFill="1" applyBorder="1" applyAlignment="1" applyProtection="1">
      <alignment horizontal="right"/>
      <protection locked="0"/>
    </xf>
    <xf numFmtId="4" fontId="41" fillId="8" borderId="1" xfId="8" applyNumberFormat="1" applyFont="1" applyFill="1" applyBorder="1" applyAlignment="1" applyProtection="1">
      <alignment horizontal="right"/>
      <protection locked="0"/>
    </xf>
    <xf numFmtId="4" fontId="42" fillId="8" borderId="1" xfId="8" applyNumberFormat="1" applyFont="1" applyFill="1" applyBorder="1" applyAlignment="1" applyProtection="1">
      <alignment horizontal="right"/>
      <protection locked="0"/>
    </xf>
    <xf numFmtId="49" fontId="38" fillId="14" borderId="6" xfId="8" applyNumberFormat="1" applyFont="1" applyFill="1" applyBorder="1" applyAlignment="1" applyProtection="1">
      <alignment vertical="center"/>
      <protection locked="0"/>
    </xf>
    <xf numFmtId="49" fontId="37" fillId="15" borderId="1" xfId="8" applyNumberFormat="1" applyFont="1" applyFill="1" applyBorder="1" applyAlignment="1" applyProtection="1">
      <alignment horizontal="center" vertical="center" wrapText="1"/>
      <protection locked="0"/>
    </xf>
    <xf numFmtId="0" fontId="37" fillId="15" borderId="4" xfId="8" applyFont="1" applyFill="1" applyBorder="1" applyAlignment="1" applyProtection="1">
      <alignment horizontal="center" vertical="top" wrapText="1"/>
      <protection locked="0"/>
    </xf>
    <xf numFmtId="49" fontId="41" fillId="2" borderId="1" xfId="8" applyNumberFormat="1" applyFont="1" applyFill="1" applyBorder="1" applyAlignment="1" applyProtection="1">
      <alignment horizontal="right"/>
      <protection locked="0"/>
    </xf>
    <xf numFmtId="167" fontId="41" fillId="3" borderId="1" xfId="8" applyNumberFormat="1" applyFont="1" applyFill="1" applyBorder="1" applyAlignment="1" applyProtection="1">
      <alignment horizontal="right"/>
      <protection locked="0"/>
    </xf>
    <xf numFmtId="167" fontId="40" fillId="2" borderId="1" xfId="8" applyNumberFormat="1" applyFont="1" applyFill="1" applyBorder="1" applyAlignment="1" applyProtection="1">
      <alignment horizontal="right"/>
      <protection locked="0"/>
    </xf>
    <xf numFmtId="167" fontId="40" fillId="2" borderId="1" xfId="8" applyNumberFormat="1" applyFont="1" applyFill="1" applyBorder="1" applyAlignment="1" applyProtection="1">
      <alignment horizontal="right" vertical="center"/>
      <protection locked="0"/>
    </xf>
    <xf numFmtId="165" fontId="36" fillId="0" borderId="1" xfId="8" applyNumberFormat="1" applyBorder="1" applyProtection="1">
      <protection locked="0"/>
    </xf>
    <xf numFmtId="0" fontId="8" fillId="0" borderId="0" xfId="0" applyFont="1" applyAlignment="1">
      <alignment wrapText="1"/>
    </xf>
    <xf numFmtId="2" fontId="8" fillId="6" borderId="0" xfId="0" applyNumberFormat="1" applyFont="1" applyFill="1" applyAlignment="1">
      <alignment wrapText="1"/>
    </xf>
    <xf numFmtId="164" fontId="8" fillId="0" borderId="0" xfId="0" applyNumberFormat="1" applyFont="1" applyAlignment="1">
      <alignment wrapText="1"/>
    </xf>
    <xf numFmtId="0" fontId="12" fillId="9" borderId="1" xfId="0" applyFont="1" applyFill="1" applyBorder="1" applyAlignment="1">
      <alignment horizontal="right" vertical="top" wrapText="1"/>
    </xf>
    <xf numFmtId="0" fontId="12" fillId="0" borderId="1" xfId="0" applyFont="1" applyBorder="1" applyAlignment="1">
      <alignment horizontal="left" vertical="center" wrapText="1"/>
    </xf>
    <xf numFmtId="44" fontId="8" fillId="0" borderId="1" xfId="0" applyNumberFormat="1" applyFont="1" applyBorder="1" applyAlignment="1">
      <alignment wrapText="1"/>
    </xf>
    <xf numFmtId="0" fontId="16" fillId="0" borderId="1" xfId="0" applyFont="1" applyBorder="1" applyAlignment="1">
      <alignment wrapText="1"/>
    </xf>
    <xf numFmtId="0" fontId="12" fillId="9" borderId="1" xfId="0" applyFont="1" applyFill="1" applyBorder="1" applyAlignment="1">
      <alignment horizontal="left" vertical="top" wrapText="1"/>
    </xf>
    <xf numFmtId="44" fontId="14" fillId="0" borderId="1" xfId="0" applyNumberFormat="1" applyFont="1" applyBorder="1" applyAlignment="1">
      <alignment wrapText="1"/>
    </xf>
    <xf numFmtId="0" fontId="10" fillId="0" borderId="1" xfId="0" applyFont="1" applyBorder="1" applyAlignment="1">
      <alignment wrapText="1"/>
    </xf>
    <xf numFmtId="44" fontId="16" fillId="0" borderId="1" xfId="0" applyNumberFormat="1" applyFont="1" applyBorder="1" applyAlignment="1">
      <alignment vertical="center" wrapText="1"/>
    </xf>
    <xf numFmtId="0" fontId="14" fillId="0" borderId="1" xfId="0" applyFont="1" applyBorder="1" applyAlignment="1">
      <alignment wrapText="1"/>
    </xf>
    <xf numFmtId="0" fontId="17" fillId="0" borderId="1" xfId="0" applyFont="1" applyBorder="1" applyAlignment="1">
      <alignment wrapText="1"/>
    </xf>
    <xf numFmtId="44" fontId="8" fillId="0" borderId="1" xfId="0" applyNumberFormat="1" applyFont="1" applyBorder="1" applyAlignment="1">
      <alignment horizontal="right" wrapText="1"/>
    </xf>
    <xf numFmtId="0" fontId="25" fillId="7" borderId="1" xfId="0" applyFont="1" applyFill="1" applyBorder="1" applyAlignment="1">
      <alignment wrapText="1"/>
    </xf>
    <xf numFmtId="0" fontId="15" fillId="5" borderId="1" xfId="0" applyFont="1" applyFill="1" applyBorder="1" applyAlignment="1">
      <alignment wrapText="1"/>
    </xf>
    <xf numFmtId="0" fontId="9" fillId="5" borderId="1" xfId="0" applyFont="1" applyFill="1" applyBorder="1" applyAlignment="1">
      <alignment horizontal="right" vertical="top" wrapText="1"/>
    </xf>
    <xf numFmtId="0" fontId="28" fillId="0" borderId="1" xfId="0" applyFont="1" applyBorder="1" applyAlignment="1">
      <alignment wrapText="1"/>
    </xf>
    <xf numFmtId="0" fontId="15" fillId="0" borderId="1" xfId="0" applyFont="1" applyBorder="1" applyAlignment="1">
      <alignment wrapText="1"/>
    </xf>
    <xf numFmtId="0" fontId="8" fillId="5" borderId="1" xfId="0" applyFont="1" applyFill="1" applyBorder="1" applyAlignment="1">
      <alignment wrapText="1"/>
    </xf>
    <xf numFmtId="0" fontId="9" fillId="13" borderId="3" xfId="0" applyFont="1" applyFill="1" applyBorder="1" applyAlignment="1">
      <alignment horizontal="left" vertical="top" wrapText="1"/>
    </xf>
    <xf numFmtId="0" fontId="8" fillId="0" borderId="1" xfId="0" applyFont="1" applyBorder="1" applyAlignment="1">
      <alignment horizontal="left" wrapText="1"/>
    </xf>
    <xf numFmtId="0" fontId="28" fillId="0" borderId="1" xfId="0" applyFont="1" applyBorder="1" applyAlignment="1">
      <alignment horizontal="right" wrapText="1"/>
    </xf>
    <xf numFmtId="2" fontId="8" fillId="0" borderId="1" xfId="0" applyNumberFormat="1" applyFont="1" applyBorder="1" applyAlignment="1">
      <alignment horizontal="right" wrapText="1"/>
    </xf>
    <xf numFmtId="0" fontId="0" fillId="0" borderId="1" xfId="0" applyBorder="1" applyAlignment="1">
      <alignment wrapText="1"/>
    </xf>
    <xf numFmtId="0" fontId="0" fillId="0" borderId="0" xfId="0" applyAlignment="1">
      <alignment wrapText="1"/>
    </xf>
    <xf numFmtId="166" fontId="9" fillId="5" borderId="1" xfId="1" applyNumberFormat="1" applyFont="1" applyFill="1" applyBorder="1" applyAlignment="1">
      <alignment horizontal="center" vertical="center" wrapText="1"/>
    </xf>
    <xf numFmtId="0" fontId="35" fillId="7" borderId="1" xfId="0" applyFont="1" applyFill="1" applyBorder="1" applyAlignment="1">
      <alignment wrapText="1"/>
    </xf>
    <xf numFmtId="0" fontId="16" fillId="0" borderId="1" xfId="0" applyFont="1" applyBorder="1" applyAlignment="1">
      <alignment vertical="center" wrapText="1"/>
    </xf>
    <xf numFmtId="168" fontId="9" fillId="0" borderId="0" xfId="1" applyNumberFormat="1" applyFont="1" applyAlignment="1">
      <alignment horizontal="right" vertical="top"/>
    </xf>
    <xf numFmtId="168" fontId="9" fillId="6" borderId="0" xfId="1" applyNumberFormat="1" applyFont="1" applyFill="1" applyAlignment="1">
      <alignment horizontal="right" vertical="top"/>
    </xf>
    <xf numFmtId="168" fontId="9" fillId="7" borderId="1" xfId="1" applyNumberFormat="1" applyFont="1" applyFill="1" applyBorder="1" applyAlignment="1">
      <alignment vertical="center" wrapText="1"/>
    </xf>
    <xf numFmtId="168" fontId="10" fillId="0" borderId="0" xfId="1" applyNumberFormat="1" applyFont="1" applyFill="1"/>
    <xf numFmtId="168" fontId="9" fillId="5" borderId="1" xfId="1" applyNumberFormat="1" applyFont="1" applyFill="1" applyBorder="1" applyAlignment="1">
      <alignment horizontal="center" vertical="center"/>
    </xf>
    <xf numFmtId="168" fontId="10" fillId="0" borderId="1" xfId="1" applyNumberFormat="1" applyFont="1" applyFill="1" applyBorder="1"/>
    <xf numFmtId="168" fontId="9" fillId="0" borderId="5" xfId="1" applyNumberFormat="1" applyFont="1" applyFill="1" applyBorder="1" applyAlignment="1">
      <alignment horizontal="center" vertical="center"/>
    </xf>
    <xf numFmtId="168" fontId="9" fillId="0" borderId="1" xfId="1" applyNumberFormat="1" applyFont="1" applyFill="1" applyBorder="1" applyAlignment="1">
      <alignment horizontal="center" vertical="center"/>
    </xf>
    <xf numFmtId="168" fontId="9" fillId="0" borderId="1" xfId="1" applyNumberFormat="1" applyFont="1" applyBorder="1" applyAlignment="1">
      <alignment horizontal="right" vertical="top"/>
    </xf>
    <xf numFmtId="168" fontId="9" fillId="0" borderId="1" xfId="1" applyNumberFormat="1" applyFont="1" applyBorder="1" applyAlignment="1">
      <alignment horizontal="center" vertical="center"/>
    </xf>
    <xf numFmtId="168" fontId="12" fillId="11" borderId="1" xfId="1" applyNumberFormat="1" applyFont="1" applyFill="1" applyBorder="1" applyAlignment="1">
      <alignment horizontal="center" vertical="center"/>
    </xf>
    <xf numFmtId="168" fontId="25" fillId="7" borderId="1" xfId="1" applyNumberFormat="1" applyFont="1" applyFill="1" applyBorder="1" applyAlignment="1">
      <alignment horizontal="center" vertical="center"/>
    </xf>
    <xf numFmtId="168" fontId="15" fillId="5" borderId="1" xfId="1" applyNumberFormat="1" applyFont="1" applyFill="1" applyBorder="1" applyAlignment="1">
      <alignment horizontal="center" vertical="center"/>
    </xf>
    <xf numFmtId="168" fontId="9" fillId="10" borderId="1" xfId="1" applyNumberFormat="1" applyFont="1" applyFill="1" applyBorder="1" applyAlignment="1">
      <alignment horizontal="center" vertical="center"/>
    </xf>
    <xf numFmtId="168" fontId="15" fillId="0" borderId="1" xfId="1" applyNumberFormat="1" applyFont="1" applyFill="1" applyBorder="1" applyAlignment="1">
      <alignment horizontal="center" vertical="center"/>
    </xf>
    <xf numFmtId="168" fontId="9" fillId="4" borderId="1" xfId="1" applyNumberFormat="1" applyFont="1" applyFill="1" applyBorder="1" applyAlignment="1">
      <alignment horizontal="center" vertical="center"/>
    </xf>
    <xf numFmtId="168" fontId="9" fillId="13" borderId="3" xfId="1" applyNumberFormat="1" applyFont="1" applyFill="1" applyBorder="1" applyAlignment="1">
      <alignment horizontal="left" vertical="top"/>
    </xf>
    <xf numFmtId="168" fontId="9" fillId="0" borderId="0" xfId="1" applyNumberFormat="1" applyFont="1" applyAlignment="1">
      <alignment horizontal="center" vertical="center"/>
    </xf>
    <xf numFmtId="168" fontId="35" fillId="7" borderId="1" xfId="1" applyNumberFormat="1" applyFont="1" applyFill="1" applyBorder="1" applyAlignment="1">
      <alignment horizontal="center" vertical="center"/>
    </xf>
    <xf numFmtId="168" fontId="0" fillId="0" borderId="0" xfId="1" applyNumberFormat="1" applyFont="1" applyAlignment="1">
      <alignment horizontal="center" vertical="center"/>
    </xf>
    <xf numFmtId="0" fontId="42" fillId="8" borderId="1" xfId="8" applyFont="1" applyFill="1" applyBorder="1" applyAlignment="1" applyProtection="1">
      <alignment horizontal="left" vertical="center" wrapText="1"/>
      <protection locked="0"/>
    </xf>
    <xf numFmtId="49" fontId="41" fillId="8" borderId="1" xfId="8" applyNumberFormat="1" applyFont="1" applyFill="1" applyBorder="1" applyAlignment="1" applyProtection="1">
      <alignment horizontal="left" vertical="center" wrapText="1"/>
      <protection locked="0"/>
    </xf>
    <xf numFmtId="167" fontId="41" fillId="8" borderId="1" xfId="8" applyNumberFormat="1" applyFont="1" applyFill="1" applyBorder="1" applyAlignment="1" applyProtection="1">
      <alignment horizontal="right" vertical="center"/>
      <protection locked="0"/>
    </xf>
    <xf numFmtId="0" fontId="36" fillId="0" borderId="0" xfId="8" applyAlignment="1" applyProtection="1">
      <alignment vertical="center"/>
      <protection locked="0"/>
    </xf>
    <xf numFmtId="4" fontId="42" fillId="8" borderId="1" xfId="8" applyNumberFormat="1" applyFont="1" applyFill="1" applyBorder="1" applyAlignment="1" applyProtection="1">
      <alignment horizontal="right" vertical="center"/>
      <protection locked="0"/>
    </xf>
  </cellXfs>
  <cellStyles count="10">
    <cellStyle name="Migliaia" xfId="1" builtinId="3"/>
    <cellStyle name="Migliaia 3" xfId="4" xr:uid="{3E7422FD-3A53-4D3B-B32A-97C5C9C1C805}"/>
    <cellStyle name="Normale" xfId="0" builtinId="0"/>
    <cellStyle name="Normale 12 2 4" xfId="8" xr:uid="{700CA1AF-BC31-4B37-ACF7-B352225ED0C3}"/>
    <cellStyle name="Normale 19" xfId="3" xr:uid="{F30E07BE-12BD-474D-A741-C961600D552A}"/>
    <cellStyle name="Normale 2 4 2 3" xfId="7" xr:uid="{7D666777-85CE-48F5-895C-5251C75737E7}"/>
    <cellStyle name="Normale 3 2 2 2 2" xfId="2" xr:uid="{EF319097-2F1B-47F5-AFA3-78DBFD0F4756}"/>
    <cellStyle name="Normale 3 4" xfId="6" xr:uid="{45DC75CE-D492-478C-A94A-BFE240442BDA}"/>
    <cellStyle name="Normale 3 4 2" xfId="9" xr:uid="{CF99CB52-65FB-45AD-BC65-A5271033A62A}"/>
    <cellStyle name="Normale 8 2 2 2 2" xfId="5" xr:uid="{FD530D70-A209-48C2-8629-C87B6C607F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38100</xdr:colOff>
      <xdr:row>1</xdr:row>
      <xdr:rowOff>152400</xdr:rowOff>
    </xdr:from>
    <xdr:to>
      <xdr:col>2</xdr:col>
      <xdr:colOff>2136594</xdr:colOff>
      <xdr:row>4</xdr:row>
      <xdr:rowOff>34637</xdr:rowOff>
    </xdr:to>
    <xdr:pic>
      <xdr:nvPicPr>
        <xdr:cNvPr id="3" name="Immagine 2">
          <a:extLst>
            <a:ext uri="{FF2B5EF4-FFF2-40B4-BE49-F238E27FC236}">
              <a16:creationId xmlns:a16="http://schemas.microsoft.com/office/drawing/2014/main" id="{FAEF143B-9B32-4287-8978-9770AA91BD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1600" y="342900"/>
          <a:ext cx="2098494" cy="453737"/>
        </a:xfrm>
        <a:prstGeom prst="rect">
          <a:avLst/>
        </a:prstGeom>
      </xdr:spPr>
    </xdr:pic>
    <xdr:clientData/>
  </xdr:twoCellAnchor>
</xdr:wsDr>
</file>

<file path=xl/theme/theme1.xml><?xml version="1.0" encoding="utf-8"?>
<a:theme xmlns:a="http://schemas.openxmlformats.org/drawingml/2006/main" name="Tema di Offic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208D2-D426-43FD-AAAF-E9FD86BB1700}">
  <sheetPr>
    <tabColor rgb="FFFFFF00"/>
  </sheetPr>
  <dimension ref="B3:E15"/>
  <sheetViews>
    <sheetView showGridLines="0" tabSelected="1" view="pageBreakPreview" zoomScale="60" zoomScaleNormal="100" workbookViewId="0">
      <selection activeCell="H3" sqref="H3"/>
    </sheetView>
  </sheetViews>
  <sheetFormatPr defaultRowHeight="15" x14ac:dyDescent="0.25"/>
  <cols>
    <col min="2" max="2" width="36.140625" customWidth="1"/>
    <col min="3" max="3" width="3.42578125" customWidth="1"/>
    <col min="4" max="4" width="19.7109375" customWidth="1"/>
  </cols>
  <sheetData>
    <row r="3" spans="2:5" ht="18.75" x14ac:dyDescent="0.25">
      <c r="B3" s="1" t="s">
        <v>2084</v>
      </c>
      <c r="C3" s="2"/>
      <c r="D3" s="2"/>
      <c r="E3" s="2"/>
    </row>
    <row r="4" spans="2:5" x14ac:dyDescent="0.25">
      <c r="B4" s="3"/>
      <c r="C4" s="2"/>
      <c r="D4" s="2"/>
      <c r="E4" s="2"/>
    </row>
    <row r="5" spans="2:5" x14ac:dyDescent="0.25">
      <c r="C5" s="4"/>
      <c r="D5" s="4" t="s">
        <v>0</v>
      </c>
      <c r="E5" s="2"/>
    </row>
    <row r="7" spans="2:5" x14ac:dyDescent="0.25">
      <c r="B7" s="5" t="s">
        <v>1</v>
      </c>
      <c r="C7" s="7"/>
      <c r="D7" s="6">
        <f>'CME edile'!I3829</f>
        <v>4006641.7806554846</v>
      </c>
      <c r="E7" s="2"/>
    </row>
    <row r="8" spans="2:5" x14ac:dyDescent="0.25">
      <c r="B8" s="5" t="s">
        <v>2</v>
      </c>
      <c r="C8" s="7"/>
      <c r="D8" s="6">
        <f>'Strutt. scala e rampa '!J158</f>
        <v>700584.06251618185</v>
      </c>
      <c r="E8" s="2"/>
    </row>
    <row r="9" spans="2:5" x14ac:dyDescent="0.25">
      <c r="B9" s="5" t="s">
        <v>3</v>
      </c>
      <c r="C9" s="7"/>
      <c r="D9" s="6">
        <f>'Strutt. ed storico'!J97</f>
        <v>285267.39250003814</v>
      </c>
      <c r="E9" s="2"/>
    </row>
    <row r="10" spans="2:5" x14ac:dyDescent="0.25">
      <c r="B10" s="8"/>
      <c r="C10" s="7"/>
      <c r="D10" s="9"/>
      <c r="E10" s="2"/>
    </row>
    <row r="11" spans="2:5" ht="15.75" thickBot="1" x14ac:dyDescent="0.3">
      <c r="C11" s="7"/>
      <c r="D11" s="10"/>
      <c r="E11" s="2"/>
    </row>
    <row r="12" spans="2:5" ht="15.75" thickBot="1" x14ac:dyDescent="0.3">
      <c r="B12" s="11" t="s">
        <v>4</v>
      </c>
      <c r="C12" s="13"/>
      <c r="D12" s="12">
        <f>SUM(D7:D9)</f>
        <v>4992493.2356717046</v>
      </c>
      <c r="E12" s="2"/>
    </row>
    <row r="13" spans="2:5" x14ac:dyDescent="0.25">
      <c r="B13" s="5"/>
      <c r="C13" s="7"/>
      <c r="D13" s="10"/>
      <c r="E13" s="2"/>
    </row>
    <row r="14" spans="2:5" x14ac:dyDescent="0.25">
      <c r="B14" s="14" t="s">
        <v>2085</v>
      </c>
      <c r="C14" s="15"/>
      <c r="D14" s="16">
        <v>57780.000000000007</v>
      </c>
    </row>
    <row r="15" spans="2:5" x14ac:dyDescent="0.25">
      <c r="B15" s="5"/>
      <c r="C15" s="7"/>
      <c r="D15" s="10"/>
    </row>
  </sheetData>
  <pageMargins left="0.70866141732283472" right="0.70866141732283472" top="1.1417322834645669" bottom="0.74803149606299213" header="0.31496062992125984" footer="0.31496062992125984"/>
  <pageSetup paperSize="9" orientation="portrait" r:id="rId1"/>
  <headerFooter>
    <oddHeader>&amp;L&amp;D&amp;C&amp;A&amp;R&amp;G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AE170-DB06-4F13-A485-A3F9F3461849}">
  <sheetPr>
    <tabColor rgb="FFFFFF00"/>
    <pageSetUpPr fitToPage="1"/>
  </sheetPr>
  <dimension ref="A3:J3829"/>
  <sheetViews>
    <sheetView showGridLines="0" view="pageBreakPreview" topLeftCell="A3779" zoomScale="60" zoomScaleNormal="70" workbookViewId="0">
      <selection activeCell="I3829" sqref="I3829"/>
    </sheetView>
  </sheetViews>
  <sheetFormatPr defaultRowHeight="15" outlineLevelRow="1" x14ac:dyDescent="0.25"/>
  <cols>
    <col min="1" max="1" width="9.140625" style="209"/>
    <col min="2" max="2" width="10.85546875" style="303" customWidth="1"/>
    <col min="3" max="3" width="64.85546875" style="211" customWidth="1"/>
    <col min="4" max="4" width="10.85546875" style="210" customWidth="1"/>
    <col min="5" max="5" width="15.28515625" style="210" customWidth="1"/>
    <col min="6" max="6" width="2.5703125" style="210" customWidth="1"/>
    <col min="7" max="7" width="14.28515625" style="196" customWidth="1"/>
    <col min="8" max="8" width="21.7109375" style="196" customWidth="1"/>
    <col min="9" max="9" width="26.7109375" customWidth="1"/>
    <col min="10" max="10" width="28.42578125" style="280" customWidth="1"/>
    <col min="11" max="11" width="3.7109375" customWidth="1"/>
  </cols>
  <sheetData>
    <row r="3" spans="1:10" x14ac:dyDescent="0.25">
      <c r="B3" s="284"/>
      <c r="C3" s="20"/>
      <c r="D3" s="21"/>
      <c r="E3" s="22"/>
      <c r="F3" s="22"/>
      <c r="G3" s="23"/>
      <c r="H3" s="23"/>
      <c r="I3" s="17"/>
      <c r="J3" s="255"/>
    </row>
    <row r="4" spans="1:10" x14ac:dyDescent="0.25">
      <c r="B4" s="284"/>
      <c r="C4" s="20"/>
      <c r="D4" s="21"/>
      <c r="E4" s="22"/>
      <c r="F4" s="22"/>
      <c r="G4" s="23"/>
      <c r="H4" s="23"/>
      <c r="I4" s="17"/>
      <c r="J4" s="255"/>
    </row>
    <row r="5" spans="1:10" x14ac:dyDescent="0.25">
      <c r="B5" s="285"/>
      <c r="C5" s="24" t="s">
        <v>5</v>
      </c>
      <c r="D5" s="25"/>
      <c r="E5" s="26"/>
      <c r="F5" s="26"/>
      <c r="G5" s="26"/>
      <c r="H5" s="26"/>
      <c r="I5" s="26"/>
      <c r="J5" s="256"/>
    </row>
    <row r="6" spans="1:10" x14ac:dyDescent="0.25">
      <c r="B6" s="284"/>
      <c r="C6" s="20" t="s">
        <v>6</v>
      </c>
      <c r="D6" s="21"/>
      <c r="E6" s="22"/>
      <c r="F6" s="22"/>
      <c r="G6" s="23"/>
      <c r="H6" s="23"/>
      <c r="I6" s="27"/>
      <c r="J6" s="257"/>
    </row>
    <row r="7" spans="1:10" x14ac:dyDescent="0.25">
      <c r="B7" s="284"/>
      <c r="C7" s="29" t="s">
        <v>7</v>
      </c>
      <c r="D7" s="30"/>
      <c r="E7" s="22"/>
      <c r="F7" s="22"/>
      <c r="G7" s="28"/>
      <c r="H7" s="23"/>
      <c r="I7" s="27"/>
      <c r="J7" s="257"/>
    </row>
    <row r="8" spans="1:10" ht="30" x14ac:dyDescent="0.25">
      <c r="B8" s="286"/>
      <c r="C8" s="31" t="s">
        <v>8</v>
      </c>
      <c r="D8" s="32" t="s">
        <v>9</v>
      </c>
      <c r="E8" s="32" t="s">
        <v>10</v>
      </c>
      <c r="F8" s="22"/>
      <c r="G8" s="33" t="s">
        <v>12</v>
      </c>
      <c r="H8" s="33" t="s">
        <v>13</v>
      </c>
      <c r="I8" s="34" t="s">
        <v>11</v>
      </c>
      <c r="J8" s="34" t="s">
        <v>14</v>
      </c>
    </row>
    <row r="9" spans="1:10" x14ac:dyDescent="0.25">
      <c r="B9" s="287"/>
      <c r="C9" s="35"/>
      <c r="D9" s="21"/>
      <c r="E9" s="21"/>
      <c r="F9" s="22"/>
      <c r="G9" s="23"/>
      <c r="H9" s="23"/>
      <c r="I9" s="17"/>
      <c r="J9" s="255"/>
    </row>
    <row r="10" spans="1:10" s="38" customFormat="1" x14ac:dyDescent="0.25">
      <c r="A10" s="209"/>
      <c r="B10" s="288" t="s">
        <v>15</v>
      </c>
      <c r="C10" s="37" t="s">
        <v>16</v>
      </c>
      <c r="D10" s="36"/>
      <c r="E10" s="36"/>
      <c r="F10" s="22"/>
      <c r="G10" s="39"/>
      <c r="H10" s="39"/>
      <c r="I10" s="40">
        <f>SUM(H11:H55)</f>
        <v>234371.12666583515</v>
      </c>
      <c r="J10" s="258"/>
    </row>
    <row r="11" spans="1:10" x14ac:dyDescent="0.25">
      <c r="B11" s="289"/>
      <c r="C11" s="42"/>
      <c r="D11" s="44"/>
      <c r="E11" s="44"/>
      <c r="F11" s="22"/>
      <c r="G11" s="46"/>
      <c r="H11" s="46"/>
      <c r="I11" s="47"/>
      <c r="J11" s="60"/>
    </row>
    <row r="12" spans="1:10" x14ac:dyDescent="0.25">
      <c r="B12" s="290">
        <v>1</v>
      </c>
      <c r="C12" s="48" t="s">
        <v>16</v>
      </c>
      <c r="D12" s="49"/>
      <c r="E12" s="49"/>
      <c r="F12" s="22"/>
      <c r="G12" s="46"/>
      <c r="H12" s="46"/>
      <c r="I12" s="47"/>
      <c r="J12" s="60"/>
    </row>
    <row r="13" spans="1:10" ht="120" x14ac:dyDescent="0.25">
      <c r="B13" s="291"/>
      <c r="C13" s="53" t="s">
        <v>17</v>
      </c>
      <c r="D13" s="49"/>
      <c r="E13" s="49"/>
      <c r="F13" s="22"/>
      <c r="G13" s="46"/>
      <c r="H13" s="46"/>
      <c r="I13" s="47"/>
      <c r="J13" s="60"/>
    </row>
    <row r="14" spans="1:10" x14ac:dyDescent="0.25">
      <c r="B14" s="291"/>
      <c r="C14" s="53"/>
      <c r="D14" s="55" t="s">
        <v>18</v>
      </c>
      <c r="E14" s="55">
        <v>1</v>
      </c>
      <c r="F14" s="22"/>
      <c r="G14" s="46">
        <v>36091.30724268515</v>
      </c>
      <c r="H14" s="46">
        <f>G14*E14</f>
        <v>36091.30724268515</v>
      </c>
      <c r="I14" s="46"/>
      <c r="J14" s="60"/>
    </row>
    <row r="15" spans="1:10" x14ac:dyDescent="0.25">
      <c r="B15" s="291"/>
      <c r="C15" s="53"/>
      <c r="D15" s="49"/>
      <c r="E15" s="49"/>
      <c r="F15" s="22"/>
      <c r="G15" s="46"/>
      <c r="H15" s="46"/>
      <c r="I15" s="47"/>
      <c r="J15" s="60"/>
    </row>
    <row r="16" spans="1:10" x14ac:dyDescent="0.25">
      <c r="B16" s="291">
        <v>2</v>
      </c>
      <c r="C16" s="57" t="s">
        <v>19</v>
      </c>
      <c r="D16" s="58"/>
      <c r="E16" s="46"/>
      <c r="F16" s="22"/>
      <c r="G16" s="46"/>
      <c r="H16" s="46"/>
      <c r="I16" s="47"/>
      <c r="J16" s="60"/>
    </row>
    <row r="17" spans="2:10" ht="75" x14ac:dyDescent="0.25">
      <c r="B17" s="291"/>
      <c r="C17" s="59" t="s">
        <v>20</v>
      </c>
      <c r="D17" s="61"/>
      <c r="E17" s="46"/>
      <c r="F17" s="22"/>
      <c r="G17" s="46"/>
      <c r="H17" s="46"/>
      <c r="I17" s="47"/>
      <c r="J17" s="60"/>
    </row>
    <row r="18" spans="2:10" x14ac:dyDescent="0.25">
      <c r="B18" s="284"/>
      <c r="C18" s="59"/>
      <c r="D18" s="61" t="s">
        <v>21</v>
      </c>
      <c r="E18" s="62">
        <v>1</v>
      </c>
      <c r="F18" s="22"/>
      <c r="G18" s="46">
        <v>487.72036814439394</v>
      </c>
      <c r="H18" s="46">
        <f>G18*E18</f>
        <v>487.72036814439394</v>
      </c>
      <c r="I18" s="46"/>
      <c r="J18" s="60"/>
    </row>
    <row r="19" spans="2:10" x14ac:dyDescent="0.25">
      <c r="B19" s="291"/>
      <c r="C19" s="63"/>
      <c r="D19" s="46"/>
      <c r="E19" s="46"/>
      <c r="F19" s="22"/>
      <c r="G19" s="46"/>
      <c r="H19" s="46"/>
      <c r="I19" s="47"/>
      <c r="J19" s="60"/>
    </row>
    <row r="20" spans="2:10" x14ac:dyDescent="0.25">
      <c r="B20" s="291">
        <v>3</v>
      </c>
      <c r="C20" s="48" t="s">
        <v>22</v>
      </c>
      <c r="D20" s="46"/>
      <c r="E20" s="46"/>
      <c r="F20" s="22"/>
      <c r="G20" s="46"/>
      <c r="H20" s="46"/>
      <c r="I20" s="47"/>
      <c r="J20" s="60"/>
    </row>
    <row r="21" spans="2:10" ht="90" x14ac:dyDescent="0.25">
      <c r="B21" s="291"/>
      <c r="C21" s="53" t="s">
        <v>23</v>
      </c>
      <c r="D21" s="46"/>
      <c r="E21" s="46"/>
      <c r="F21" s="22"/>
      <c r="G21" s="46"/>
      <c r="H21" s="46"/>
      <c r="I21" s="47"/>
      <c r="J21" s="60"/>
    </row>
    <row r="22" spans="2:10" x14ac:dyDescent="0.25">
      <c r="B22" s="291"/>
      <c r="C22" s="53"/>
      <c r="D22" s="62" t="s">
        <v>21</v>
      </c>
      <c r="E22" s="62">
        <v>2</v>
      </c>
      <c r="F22" s="22"/>
      <c r="G22" s="46">
        <v>2508.2761790283116</v>
      </c>
      <c r="H22" s="46">
        <f>G22*E22</f>
        <v>5016.5523580566232</v>
      </c>
      <c r="I22" s="46"/>
      <c r="J22" s="60"/>
    </row>
    <row r="23" spans="2:10" x14ac:dyDescent="0.25">
      <c r="B23" s="291"/>
      <c r="C23" s="64"/>
      <c r="D23" s="46"/>
      <c r="E23" s="46"/>
      <c r="F23" s="22"/>
      <c r="G23" s="46"/>
      <c r="H23" s="46"/>
      <c r="I23" s="47"/>
      <c r="J23" s="60"/>
    </row>
    <row r="24" spans="2:10" x14ac:dyDescent="0.25">
      <c r="B24" s="291">
        <v>4</v>
      </c>
      <c r="C24" s="57" t="s">
        <v>24</v>
      </c>
      <c r="D24" s="49"/>
      <c r="E24" s="65"/>
      <c r="F24" s="22"/>
      <c r="G24" s="66"/>
      <c r="H24" s="66"/>
      <c r="I24" s="67"/>
      <c r="J24" s="259"/>
    </row>
    <row r="25" spans="2:10" ht="150" x14ac:dyDescent="0.25">
      <c r="B25" s="291"/>
      <c r="C25" s="64" t="s">
        <v>25</v>
      </c>
      <c r="D25" s="68"/>
      <c r="E25" s="46"/>
      <c r="F25" s="22"/>
      <c r="G25" s="46"/>
      <c r="H25" s="46"/>
      <c r="I25" s="47"/>
      <c r="J25" s="60"/>
    </row>
    <row r="26" spans="2:10" x14ac:dyDescent="0.25">
      <c r="B26" s="291"/>
      <c r="C26" s="69" t="s">
        <v>26</v>
      </c>
      <c r="D26" s="70"/>
      <c r="E26" s="46">
        <v>165.88</v>
      </c>
      <c r="F26" s="22"/>
      <c r="G26" s="46"/>
      <c r="H26" s="46"/>
      <c r="I26" s="71"/>
      <c r="J26" s="260"/>
    </row>
    <row r="27" spans="2:10" x14ac:dyDescent="0.25">
      <c r="B27" s="291"/>
      <c r="C27" s="69" t="s">
        <v>27</v>
      </c>
      <c r="D27" s="70"/>
      <c r="E27" s="46">
        <v>300.76200000000006</v>
      </c>
      <c r="F27" s="22"/>
      <c r="G27" s="46"/>
      <c r="H27" s="46"/>
      <c r="I27" s="71"/>
      <c r="J27" s="260"/>
    </row>
    <row r="28" spans="2:10" x14ac:dyDescent="0.25">
      <c r="B28" s="291"/>
      <c r="C28" s="69" t="s">
        <v>28</v>
      </c>
      <c r="D28" s="70"/>
      <c r="E28" s="46">
        <v>89.924999999999997</v>
      </c>
      <c r="F28" s="22"/>
      <c r="G28" s="46"/>
      <c r="H28" s="46"/>
      <c r="I28" s="71"/>
      <c r="J28" s="260"/>
    </row>
    <row r="29" spans="2:10" x14ac:dyDescent="0.25">
      <c r="B29" s="291"/>
      <c r="C29" s="69" t="s">
        <v>29</v>
      </c>
      <c r="D29" s="70"/>
      <c r="E29" s="46">
        <v>457.38</v>
      </c>
      <c r="F29" s="22"/>
      <c r="G29" s="46"/>
      <c r="H29" s="46"/>
      <c r="I29" s="71"/>
      <c r="J29" s="260"/>
    </row>
    <row r="30" spans="2:10" x14ac:dyDescent="0.25">
      <c r="B30" s="291"/>
      <c r="C30" s="69" t="s">
        <v>30</v>
      </c>
      <c r="D30" s="70"/>
      <c r="E30" s="46">
        <v>624.53600000000006</v>
      </c>
      <c r="F30" s="22"/>
      <c r="G30" s="46"/>
      <c r="H30" s="46"/>
      <c r="I30" s="71"/>
      <c r="J30" s="260"/>
    </row>
    <row r="31" spans="2:10" x14ac:dyDescent="0.25">
      <c r="B31" s="291"/>
      <c r="C31" s="69" t="s">
        <v>31</v>
      </c>
      <c r="D31" s="70"/>
      <c r="E31" s="46">
        <v>95.105999999999995</v>
      </c>
      <c r="F31" s="22"/>
      <c r="G31" s="46"/>
      <c r="H31" s="46"/>
      <c r="I31" s="71"/>
      <c r="J31" s="260"/>
    </row>
    <row r="32" spans="2:10" x14ac:dyDescent="0.25">
      <c r="B32" s="291"/>
      <c r="C32" s="72" t="s">
        <v>32</v>
      </c>
      <c r="D32" s="70"/>
      <c r="E32" s="46">
        <v>189.75000000000003</v>
      </c>
      <c r="F32" s="22"/>
      <c r="G32" s="46"/>
      <c r="H32" s="46"/>
      <c r="I32" s="71"/>
      <c r="J32" s="260"/>
    </row>
    <row r="33" spans="2:10" x14ac:dyDescent="0.25">
      <c r="B33" s="291"/>
      <c r="C33" s="72" t="s">
        <v>33</v>
      </c>
      <c r="D33" s="70"/>
      <c r="E33" s="46">
        <v>62.64500000000001</v>
      </c>
      <c r="F33" s="22"/>
      <c r="G33" s="46"/>
      <c r="H33" s="46"/>
      <c r="I33" s="71"/>
      <c r="J33" s="260"/>
    </row>
    <row r="34" spans="2:10" x14ac:dyDescent="0.25">
      <c r="B34" s="291"/>
      <c r="C34" s="73"/>
      <c r="D34" s="55" t="s">
        <v>34</v>
      </c>
      <c r="E34" s="62">
        <v>1985.9840000000002</v>
      </c>
      <c r="F34" s="22"/>
      <c r="G34" s="46">
        <v>45.403523449598367</v>
      </c>
      <c r="H34" s="46">
        <f>G34*E34</f>
        <v>90170.671114527169</v>
      </c>
      <c r="I34" s="46"/>
      <c r="J34" s="260"/>
    </row>
    <row r="35" spans="2:10" x14ac:dyDescent="0.25">
      <c r="B35" s="291"/>
      <c r="C35" s="64"/>
      <c r="D35" s="21"/>
      <c r="E35" s="22"/>
      <c r="F35" s="22"/>
      <c r="G35" s="46"/>
      <c r="H35" s="46"/>
      <c r="I35" s="47"/>
      <c r="J35" s="60"/>
    </row>
    <row r="36" spans="2:10" x14ac:dyDescent="0.25">
      <c r="B36" s="291">
        <v>5</v>
      </c>
      <c r="C36" s="75" t="s">
        <v>35</v>
      </c>
      <c r="D36" s="49"/>
      <c r="E36" s="65"/>
      <c r="F36" s="22"/>
      <c r="G36" s="66"/>
      <c r="H36" s="66"/>
      <c r="I36" s="67"/>
      <c r="J36" s="259"/>
    </row>
    <row r="37" spans="2:10" ht="150" x14ac:dyDescent="0.25">
      <c r="B37" s="291"/>
      <c r="C37" s="64" t="s">
        <v>36</v>
      </c>
      <c r="D37" s="68"/>
      <c r="E37" s="46"/>
      <c r="F37" s="22"/>
      <c r="G37" s="46"/>
      <c r="H37" s="46"/>
      <c r="I37" s="47"/>
      <c r="J37" s="60"/>
    </row>
    <row r="38" spans="2:10" x14ac:dyDescent="0.25">
      <c r="B38" s="291"/>
      <c r="C38" s="69" t="s">
        <v>26</v>
      </c>
      <c r="D38" s="70"/>
      <c r="E38" s="46">
        <v>1161.1600000000001</v>
      </c>
      <c r="F38" s="22"/>
      <c r="G38" s="46"/>
      <c r="H38" s="46"/>
      <c r="I38" s="71"/>
      <c r="J38" s="260"/>
    </row>
    <row r="39" spans="2:10" x14ac:dyDescent="0.25">
      <c r="B39" s="291"/>
      <c r="C39" s="69" t="s">
        <v>27</v>
      </c>
      <c r="D39" s="70"/>
      <c r="E39" s="46">
        <v>2105.3340000000003</v>
      </c>
      <c r="F39" s="22"/>
      <c r="G39" s="46"/>
      <c r="H39" s="46"/>
      <c r="I39" s="71"/>
      <c r="J39" s="260"/>
    </row>
    <row r="40" spans="2:10" x14ac:dyDescent="0.25">
      <c r="B40" s="291"/>
      <c r="C40" s="69" t="s">
        <v>28</v>
      </c>
      <c r="D40" s="70"/>
      <c r="E40" s="46">
        <v>629.47499999999991</v>
      </c>
      <c r="F40" s="22"/>
      <c r="G40" s="46"/>
      <c r="H40" s="46"/>
      <c r="I40" s="71"/>
      <c r="J40" s="260"/>
    </row>
    <row r="41" spans="2:10" x14ac:dyDescent="0.25">
      <c r="B41" s="291"/>
      <c r="C41" s="69" t="s">
        <v>29</v>
      </c>
      <c r="D41" s="70"/>
      <c r="E41" s="46">
        <v>3201.66</v>
      </c>
      <c r="F41" s="22"/>
      <c r="G41" s="46"/>
      <c r="H41" s="46"/>
      <c r="I41" s="71"/>
      <c r="J41" s="260"/>
    </row>
    <row r="42" spans="2:10" x14ac:dyDescent="0.25">
      <c r="B42" s="291"/>
      <c r="C42" s="69" t="s">
        <v>30</v>
      </c>
      <c r="D42" s="70"/>
      <c r="E42" s="46">
        <v>4371.7520000000004</v>
      </c>
      <c r="F42" s="22"/>
      <c r="G42" s="46"/>
      <c r="H42" s="46"/>
      <c r="I42" s="71"/>
      <c r="J42" s="260"/>
    </row>
    <row r="43" spans="2:10" x14ac:dyDescent="0.25">
      <c r="B43" s="291"/>
      <c r="C43" s="69" t="s">
        <v>31</v>
      </c>
      <c r="D43" s="70"/>
      <c r="E43" s="46">
        <v>665.74199999999996</v>
      </c>
      <c r="F43" s="22"/>
      <c r="G43" s="46"/>
      <c r="H43" s="46"/>
      <c r="I43" s="71"/>
      <c r="J43" s="260"/>
    </row>
    <row r="44" spans="2:10" x14ac:dyDescent="0.25">
      <c r="B44" s="291"/>
      <c r="C44" s="72" t="s">
        <v>32</v>
      </c>
      <c r="D44" s="70"/>
      <c r="E44" s="46">
        <v>1328.25</v>
      </c>
      <c r="F44" s="22"/>
      <c r="G44" s="46"/>
      <c r="H44" s="46"/>
      <c r="I44" s="71"/>
      <c r="J44" s="260"/>
    </row>
    <row r="45" spans="2:10" x14ac:dyDescent="0.25">
      <c r="B45" s="291"/>
      <c r="C45" s="72" t="s">
        <v>33</v>
      </c>
      <c r="D45" s="70"/>
      <c r="E45" s="46">
        <v>438.5150000000001</v>
      </c>
      <c r="F45" s="22"/>
      <c r="G45" s="46"/>
      <c r="H45" s="46"/>
      <c r="I45" s="71"/>
      <c r="J45" s="260"/>
    </row>
    <row r="46" spans="2:10" x14ac:dyDescent="0.25">
      <c r="B46" s="291"/>
      <c r="C46" s="73"/>
      <c r="D46" s="55" t="s">
        <v>37</v>
      </c>
      <c r="E46" s="62">
        <v>13901.888000000001</v>
      </c>
      <c r="F46" s="22"/>
      <c r="G46" s="46">
        <v>3.7721028972363739</v>
      </c>
      <c r="H46" s="46">
        <f>G46*E46</f>
        <v>52439.352001855586</v>
      </c>
      <c r="I46" s="46"/>
      <c r="J46" s="260"/>
    </row>
    <row r="47" spans="2:10" x14ac:dyDescent="0.25">
      <c r="B47" s="291"/>
      <c r="C47" s="73"/>
      <c r="D47" s="55"/>
      <c r="E47" s="45"/>
      <c r="F47" s="22"/>
      <c r="G47" s="46"/>
      <c r="H47" s="46"/>
      <c r="I47" s="71"/>
      <c r="J47" s="260"/>
    </row>
    <row r="48" spans="2:10" x14ac:dyDescent="0.25">
      <c r="B48" s="292">
        <v>6</v>
      </c>
      <c r="C48" s="73" t="s">
        <v>38</v>
      </c>
      <c r="D48" s="55"/>
      <c r="E48" s="45"/>
      <c r="F48" s="22"/>
      <c r="G48" s="46"/>
      <c r="H48" s="46"/>
      <c r="I48" s="47"/>
      <c r="J48" s="60"/>
    </row>
    <row r="49" spans="2:10" ht="135" x14ac:dyDescent="0.25">
      <c r="B49" s="292"/>
      <c r="C49" s="53" t="s">
        <v>39</v>
      </c>
      <c r="D49" s="55"/>
      <c r="E49" s="45"/>
      <c r="F49" s="22"/>
      <c r="G49" s="46"/>
      <c r="H49" s="46"/>
      <c r="I49" s="47"/>
      <c r="J49" s="60"/>
    </row>
    <row r="50" spans="2:10" ht="30" x14ac:dyDescent="0.25">
      <c r="B50" s="292"/>
      <c r="C50" s="64"/>
      <c r="D50" s="70" t="s">
        <v>21</v>
      </c>
      <c r="E50" s="56">
        <v>1</v>
      </c>
      <c r="F50" s="22"/>
      <c r="G50" s="46">
        <v>40411.116217678362</v>
      </c>
      <c r="H50" s="46">
        <f>G50*E50</f>
        <v>40411.116217678362</v>
      </c>
      <c r="I50" s="46"/>
      <c r="J50" s="261" t="s">
        <v>40</v>
      </c>
    </row>
    <row r="51" spans="2:10" x14ac:dyDescent="0.25">
      <c r="B51" s="292"/>
      <c r="C51" s="64"/>
      <c r="D51" s="70"/>
      <c r="E51" s="45"/>
      <c r="F51" s="22"/>
      <c r="G51" s="46"/>
      <c r="H51" s="46"/>
      <c r="I51" s="47"/>
      <c r="J51" s="60"/>
    </row>
    <row r="52" spans="2:10" x14ac:dyDescent="0.25">
      <c r="B52" s="293">
        <v>7</v>
      </c>
      <c r="C52" s="73" t="s">
        <v>41</v>
      </c>
      <c r="D52" s="70"/>
      <c r="E52" s="45"/>
      <c r="F52" s="22"/>
      <c r="G52" s="46"/>
      <c r="H52" s="46"/>
      <c r="I52" s="47"/>
      <c r="J52" s="60"/>
    </row>
    <row r="53" spans="2:10" ht="270" x14ac:dyDescent="0.25">
      <c r="B53" s="293"/>
      <c r="C53" s="53" t="s">
        <v>42</v>
      </c>
      <c r="D53" s="70"/>
      <c r="E53" s="45"/>
      <c r="F53" s="22"/>
      <c r="G53" s="46"/>
      <c r="H53" s="46"/>
      <c r="I53" s="47"/>
      <c r="J53" s="60"/>
    </row>
    <row r="54" spans="2:10" x14ac:dyDescent="0.25">
      <c r="B54" s="293"/>
      <c r="C54" s="64"/>
      <c r="D54" s="70" t="s">
        <v>18</v>
      </c>
      <c r="E54" s="56">
        <v>1</v>
      </c>
      <c r="F54" s="22"/>
      <c r="G54" s="46">
        <v>9754.4073628878796</v>
      </c>
      <c r="H54" s="46">
        <f>G54*E54</f>
        <v>9754.4073628878796</v>
      </c>
      <c r="I54" s="46"/>
      <c r="J54" s="60"/>
    </row>
    <row r="55" spans="2:10" x14ac:dyDescent="0.25">
      <c r="B55" s="293"/>
      <c r="C55" s="64"/>
      <c r="D55" s="78"/>
      <c r="E55" s="45"/>
      <c r="F55" s="22"/>
      <c r="G55" s="46"/>
      <c r="H55" s="46"/>
      <c r="I55" s="47"/>
      <c r="J55" s="60"/>
    </row>
    <row r="56" spans="2:10" x14ac:dyDescent="0.25">
      <c r="B56" s="288" t="s">
        <v>43</v>
      </c>
      <c r="C56" s="37" t="s">
        <v>44</v>
      </c>
      <c r="D56" s="36"/>
      <c r="E56" s="36"/>
      <c r="F56" s="22"/>
      <c r="G56" s="18"/>
      <c r="H56" s="79"/>
      <c r="I56" s="40">
        <f>H67+H90+H93+H109+H143+H163+H221+H241+H245+H267+H271+H275+H279+H286+H291+H305+H339+H349+H356+H362+H366+H376+H430+H434+H438+H444+H452+H456+H463+H469+H481+H494+H502+H516</f>
        <v>298165.60177101893</v>
      </c>
      <c r="J56" s="262"/>
    </row>
    <row r="57" spans="2:10" x14ac:dyDescent="0.25">
      <c r="B57" s="293">
        <v>8</v>
      </c>
      <c r="C57" s="48" t="s">
        <v>45</v>
      </c>
      <c r="D57" s="49"/>
      <c r="E57" s="46"/>
      <c r="F57" s="22"/>
      <c r="G57" s="46"/>
      <c r="H57" s="46"/>
      <c r="I57" s="47"/>
      <c r="J57" s="60"/>
    </row>
    <row r="58" spans="2:10" ht="75" x14ac:dyDescent="0.25">
      <c r="B58" s="293"/>
      <c r="C58" s="59" t="s">
        <v>46</v>
      </c>
      <c r="D58" s="49"/>
      <c r="E58" s="46"/>
      <c r="F58" s="22"/>
      <c r="G58" s="46"/>
      <c r="H58" s="46"/>
      <c r="I58" s="47"/>
      <c r="J58" s="60"/>
    </row>
    <row r="59" spans="2:10" x14ac:dyDescent="0.25">
      <c r="B59" s="293"/>
      <c r="C59" s="80" t="s">
        <v>47</v>
      </c>
      <c r="D59" s="49"/>
      <c r="E59" s="46">
        <v>7.0875000000000004</v>
      </c>
      <c r="F59" s="22"/>
      <c r="G59" s="46"/>
      <c r="H59" s="46"/>
      <c r="I59" s="71"/>
      <c r="J59" s="260"/>
    </row>
    <row r="60" spans="2:10" x14ac:dyDescent="0.25">
      <c r="B60" s="293"/>
      <c r="C60" s="80" t="s">
        <v>48</v>
      </c>
      <c r="D60" s="49"/>
      <c r="E60" s="46">
        <v>2.4460800000000003</v>
      </c>
      <c r="F60" s="22"/>
      <c r="G60" s="46"/>
      <c r="H60" s="46"/>
      <c r="I60" s="71"/>
      <c r="J60" s="260"/>
    </row>
    <row r="61" spans="2:10" x14ac:dyDescent="0.25">
      <c r="B61" s="293"/>
      <c r="C61" s="80" t="s">
        <v>49</v>
      </c>
      <c r="D61" s="49"/>
      <c r="E61" s="46">
        <v>5.0859899999999989</v>
      </c>
      <c r="F61" s="22"/>
      <c r="G61" s="46"/>
      <c r="H61" s="46"/>
      <c r="I61" s="71"/>
      <c r="J61" s="260"/>
    </row>
    <row r="62" spans="2:10" x14ac:dyDescent="0.25">
      <c r="B62" s="293"/>
      <c r="C62" s="80" t="s">
        <v>50</v>
      </c>
      <c r="D62" s="49"/>
      <c r="E62" s="46">
        <v>2.4679200000000003</v>
      </c>
      <c r="F62" s="22"/>
      <c r="G62" s="46"/>
      <c r="H62" s="46"/>
      <c r="I62" s="71"/>
      <c r="J62" s="260"/>
    </row>
    <row r="63" spans="2:10" x14ac:dyDescent="0.25">
      <c r="B63" s="293"/>
      <c r="C63" s="80" t="s">
        <v>51</v>
      </c>
      <c r="D63" s="49"/>
      <c r="E63" s="46">
        <v>2.5116000000000001</v>
      </c>
      <c r="F63" s="22"/>
      <c r="G63" s="46"/>
      <c r="H63" s="46"/>
      <c r="I63" s="71"/>
      <c r="J63" s="260"/>
    </row>
    <row r="64" spans="2:10" x14ac:dyDescent="0.25">
      <c r="B64" s="293"/>
      <c r="C64" s="80" t="s">
        <v>52</v>
      </c>
      <c r="D64" s="49"/>
      <c r="E64" s="46">
        <v>1.7640000000000002</v>
      </c>
      <c r="F64" s="22"/>
      <c r="G64" s="46"/>
      <c r="H64" s="46"/>
      <c r="I64" s="71"/>
      <c r="J64" s="260"/>
    </row>
    <row r="65" spans="2:10" x14ac:dyDescent="0.25">
      <c r="B65" s="293"/>
      <c r="C65" s="80"/>
      <c r="D65" s="49"/>
      <c r="E65" s="46">
        <v>1.5960000000000001</v>
      </c>
      <c r="F65" s="22"/>
      <c r="G65" s="46"/>
      <c r="H65" s="46"/>
      <c r="I65" s="71"/>
      <c r="J65" s="260"/>
    </row>
    <row r="66" spans="2:10" x14ac:dyDescent="0.25">
      <c r="B66" s="293"/>
      <c r="C66" s="80" t="s">
        <v>53</v>
      </c>
      <c r="D66" s="58"/>
      <c r="E66" s="46">
        <v>2.4024000000000005</v>
      </c>
      <c r="F66" s="22"/>
      <c r="G66" s="82"/>
      <c r="H66" s="82"/>
      <c r="I66" s="83"/>
      <c r="J66" s="263"/>
    </row>
    <row r="67" spans="2:10" x14ac:dyDescent="0.25">
      <c r="B67" s="293"/>
      <c r="C67" s="59"/>
      <c r="D67" s="70" t="s">
        <v>34</v>
      </c>
      <c r="E67" s="62">
        <v>25.36149</v>
      </c>
      <c r="F67" s="22"/>
      <c r="G67" s="46">
        <v>32.050195620917322</v>
      </c>
      <c r="H67" s="46">
        <f>G67*E67</f>
        <v>812.84071573793847</v>
      </c>
      <c r="I67" s="46"/>
      <c r="J67" s="260"/>
    </row>
    <row r="68" spans="2:10" x14ac:dyDescent="0.25">
      <c r="B68" s="293"/>
      <c r="C68" s="59"/>
      <c r="D68" s="21"/>
      <c r="E68" s="22"/>
      <c r="F68" s="22"/>
      <c r="G68" s="46"/>
      <c r="H68" s="46"/>
      <c r="I68" s="47"/>
      <c r="J68" s="60"/>
    </row>
    <row r="69" spans="2:10" x14ac:dyDescent="0.25">
      <c r="B69" s="293">
        <v>9</v>
      </c>
      <c r="C69" s="57" t="s">
        <v>54</v>
      </c>
      <c r="D69" s="21"/>
      <c r="E69" s="22"/>
      <c r="F69" s="22"/>
      <c r="G69" s="46"/>
      <c r="H69" s="46"/>
      <c r="I69" s="47"/>
      <c r="J69" s="60"/>
    </row>
    <row r="70" spans="2:10" ht="135" x14ac:dyDescent="0.25">
      <c r="B70" s="293"/>
      <c r="C70" s="59" t="s">
        <v>55</v>
      </c>
      <c r="D70" s="70"/>
      <c r="E70" s="46"/>
      <c r="F70" s="22"/>
      <c r="G70" s="46"/>
      <c r="H70" s="46"/>
      <c r="I70" s="47"/>
      <c r="J70" s="60"/>
    </row>
    <row r="71" spans="2:10" x14ac:dyDescent="0.25">
      <c r="B71" s="293"/>
      <c r="C71" s="80" t="s">
        <v>56</v>
      </c>
      <c r="D71" s="70"/>
      <c r="E71" s="46">
        <v>4.6777500000000005</v>
      </c>
      <c r="F71" s="22"/>
      <c r="G71" s="46"/>
      <c r="H71" s="46"/>
      <c r="I71" s="71"/>
      <c r="J71" s="260"/>
    </row>
    <row r="72" spans="2:10" x14ac:dyDescent="0.25">
      <c r="B72" s="293"/>
      <c r="C72" s="80" t="s">
        <v>57</v>
      </c>
      <c r="D72" s="70"/>
      <c r="E72" s="46">
        <v>3.024</v>
      </c>
      <c r="F72" s="22"/>
      <c r="G72" s="46"/>
      <c r="H72" s="46"/>
      <c r="I72" s="71"/>
      <c r="J72" s="260"/>
    </row>
    <row r="73" spans="2:10" x14ac:dyDescent="0.25">
      <c r="B73" s="293"/>
      <c r="C73" s="81" t="s">
        <v>58</v>
      </c>
      <c r="D73" s="70"/>
      <c r="E73" s="46">
        <v>2.9484000000000004</v>
      </c>
      <c r="F73" s="22"/>
      <c r="G73" s="46"/>
      <c r="H73" s="46"/>
      <c r="I73" s="71"/>
      <c r="J73" s="260"/>
    </row>
    <row r="74" spans="2:10" x14ac:dyDescent="0.25">
      <c r="B74" s="293"/>
      <c r="C74" s="80" t="s">
        <v>59</v>
      </c>
      <c r="D74" s="70"/>
      <c r="E74" s="46">
        <v>2.3058000000000001</v>
      </c>
      <c r="F74" s="22"/>
      <c r="G74" s="46"/>
      <c r="H74" s="46"/>
      <c r="I74" s="71"/>
      <c r="J74" s="260"/>
    </row>
    <row r="75" spans="2:10" x14ac:dyDescent="0.25">
      <c r="B75" s="293"/>
      <c r="C75" s="80" t="s">
        <v>60</v>
      </c>
      <c r="D75" s="70"/>
      <c r="E75" s="46">
        <v>4.1449799999999994</v>
      </c>
      <c r="F75" s="22"/>
      <c r="G75" s="46"/>
      <c r="H75" s="46"/>
      <c r="I75" s="71"/>
      <c r="J75" s="260"/>
    </row>
    <row r="76" spans="2:10" x14ac:dyDescent="0.25">
      <c r="B76" s="293"/>
      <c r="C76" s="80" t="s">
        <v>61</v>
      </c>
      <c r="D76" s="70"/>
      <c r="E76" s="46">
        <v>2.0212500000000002</v>
      </c>
      <c r="F76" s="22"/>
      <c r="G76" s="46"/>
      <c r="H76" s="46"/>
      <c r="I76" s="71"/>
      <c r="J76" s="260"/>
    </row>
    <row r="77" spans="2:10" x14ac:dyDescent="0.25">
      <c r="B77" s="293"/>
      <c r="C77" s="84"/>
      <c r="D77" s="70"/>
      <c r="E77" s="46">
        <v>1.8375000000000001</v>
      </c>
      <c r="F77" s="22"/>
      <c r="G77" s="46"/>
      <c r="H77" s="46"/>
      <c r="I77" s="71"/>
      <c r="J77" s="260"/>
    </row>
    <row r="78" spans="2:10" x14ac:dyDescent="0.25">
      <c r="B78" s="293"/>
      <c r="C78" s="80" t="s">
        <v>62</v>
      </c>
      <c r="D78" s="70"/>
      <c r="E78" s="46">
        <v>1.37025</v>
      </c>
      <c r="F78" s="22"/>
      <c r="G78" s="46"/>
      <c r="H78" s="46"/>
      <c r="I78" s="71"/>
      <c r="J78" s="260"/>
    </row>
    <row r="79" spans="2:10" x14ac:dyDescent="0.25">
      <c r="B79" s="293"/>
      <c r="C79" s="84"/>
      <c r="D79" s="70"/>
      <c r="E79" s="46">
        <v>1.2636750000000001</v>
      </c>
      <c r="F79" s="22"/>
      <c r="G79" s="46"/>
      <c r="H79" s="46"/>
      <c r="I79" s="71"/>
      <c r="J79" s="260"/>
    </row>
    <row r="80" spans="2:10" x14ac:dyDescent="0.25">
      <c r="B80" s="293"/>
      <c r="C80" s="84"/>
      <c r="D80" s="70"/>
      <c r="E80" s="46">
        <v>1.9114200000000001</v>
      </c>
      <c r="F80" s="22"/>
      <c r="G80" s="46"/>
      <c r="H80" s="46"/>
      <c r="I80" s="71"/>
      <c r="J80" s="260"/>
    </row>
    <row r="81" spans="2:10" x14ac:dyDescent="0.25">
      <c r="B81" s="293"/>
      <c r="C81" s="84"/>
      <c r="D81" s="70"/>
      <c r="E81" s="46">
        <v>1.0461150000000001</v>
      </c>
      <c r="F81" s="22"/>
      <c r="G81" s="46"/>
      <c r="H81" s="46"/>
      <c r="I81" s="71"/>
      <c r="J81" s="260"/>
    </row>
    <row r="82" spans="2:10" x14ac:dyDescent="0.25">
      <c r="B82" s="293"/>
      <c r="C82" s="84"/>
      <c r="D82" s="70"/>
      <c r="E82" s="46">
        <v>1.1236050000000002</v>
      </c>
      <c r="F82" s="22"/>
      <c r="G82" s="46"/>
      <c r="H82" s="46"/>
      <c r="I82" s="71"/>
      <c r="J82" s="260"/>
    </row>
    <row r="83" spans="2:10" x14ac:dyDescent="0.25">
      <c r="B83" s="293"/>
      <c r="C83" s="80" t="s">
        <v>63</v>
      </c>
      <c r="D83" s="70"/>
      <c r="E83" s="46">
        <v>1.41561</v>
      </c>
      <c r="F83" s="22"/>
      <c r="G83" s="46"/>
      <c r="H83" s="46"/>
      <c r="I83" s="71"/>
      <c r="J83" s="260"/>
    </row>
    <row r="84" spans="2:10" x14ac:dyDescent="0.25">
      <c r="B84" s="293"/>
      <c r="C84" s="80" t="s">
        <v>64</v>
      </c>
      <c r="D84" s="70"/>
      <c r="E84" s="46">
        <v>1.4565600000000003</v>
      </c>
      <c r="F84" s="22"/>
      <c r="G84" s="46"/>
      <c r="H84" s="46"/>
      <c r="I84" s="71"/>
      <c r="J84" s="260"/>
    </row>
    <row r="85" spans="2:10" x14ac:dyDescent="0.25">
      <c r="B85" s="293"/>
      <c r="C85" s="80" t="s">
        <v>65</v>
      </c>
      <c r="D85" s="70"/>
      <c r="E85" s="46">
        <v>2.3519999999999999</v>
      </c>
      <c r="F85" s="22"/>
      <c r="G85" s="46"/>
      <c r="H85" s="46"/>
      <c r="I85" s="71"/>
      <c r="J85" s="260"/>
    </row>
    <row r="86" spans="2:10" x14ac:dyDescent="0.25">
      <c r="B86" s="293"/>
      <c r="C86" s="80"/>
      <c r="D86" s="70"/>
      <c r="E86" s="46">
        <v>1.008</v>
      </c>
      <c r="F86" s="22"/>
      <c r="G86" s="46"/>
      <c r="H86" s="46"/>
      <c r="I86" s="71"/>
      <c r="J86" s="260"/>
    </row>
    <row r="87" spans="2:10" x14ac:dyDescent="0.25">
      <c r="B87" s="293"/>
      <c r="C87" s="80" t="s">
        <v>66</v>
      </c>
      <c r="D87" s="70"/>
      <c r="E87" s="46">
        <v>0.75075000000000014</v>
      </c>
      <c r="F87" s="22"/>
      <c r="G87" s="46"/>
      <c r="H87" s="46"/>
      <c r="I87" s="71"/>
      <c r="J87" s="260"/>
    </row>
    <row r="88" spans="2:10" x14ac:dyDescent="0.25">
      <c r="B88" s="293"/>
      <c r="C88" s="80" t="s">
        <v>67</v>
      </c>
      <c r="D88" s="70"/>
      <c r="E88" s="46">
        <v>0.75075000000000014</v>
      </c>
      <c r="F88" s="22"/>
      <c r="G88" s="46"/>
      <c r="H88" s="46"/>
      <c r="I88" s="71"/>
      <c r="J88" s="260"/>
    </row>
    <row r="89" spans="2:10" x14ac:dyDescent="0.25">
      <c r="B89" s="293"/>
      <c r="C89" s="80" t="s">
        <v>68</v>
      </c>
      <c r="D89" s="70"/>
      <c r="E89" s="46">
        <v>0.82015500000000008</v>
      </c>
      <c r="F89" s="22"/>
      <c r="G89" s="46"/>
      <c r="H89" s="46"/>
      <c r="I89" s="71"/>
      <c r="J89" s="260"/>
    </row>
    <row r="90" spans="2:10" x14ac:dyDescent="0.25">
      <c r="B90" s="293"/>
      <c r="C90" s="64"/>
      <c r="D90" s="70" t="s">
        <v>34</v>
      </c>
      <c r="E90" s="62">
        <v>36.228570000000005</v>
      </c>
      <c r="F90" s="22"/>
      <c r="G90" s="46">
        <v>37.31200164981226</v>
      </c>
      <c r="H90" s="46">
        <f>G90*E90</f>
        <v>1351.760463610339</v>
      </c>
      <c r="I90" s="46"/>
      <c r="J90" s="260"/>
    </row>
    <row r="91" spans="2:10" ht="30" x14ac:dyDescent="0.25">
      <c r="B91" s="293">
        <v>10</v>
      </c>
      <c r="C91" s="73" t="s">
        <v>69</v>
      </c>
      <c r="D91" s="70"/>
      <c r="E91" s="45"/>
      <c r="F91" s="22"/>
      <c r="G91" s="46"/>
      <c r="H91" s="46"/>
      <c r="I91" s="47"/>
      <c r="J91" s="60"/>
    </row>
    <row r="92" spans="2:10" ht="120" x14ac:dyDescent="0.25">
      <c r="B92" s="293"/>
      <c r="C92" s="59" t="s">
        <v>70</v>
      </c>
      <c r="D92" s="70"/>
      <c r="E92" s="45"/>
      <c r="F92" s="22"/>
      <c r="G92" s="46"/>
      <c r="H92" s="46"/>
      <c r="I92" s="47"/>
      <c r="J92" s="60"/>
    </row>
    <row r="93" spans="2:10" x14ac:dyDescent="0.25">
      <c r="B93" s="293"/>
      <c r="C93" s="80" t="s">
        <v>71</v>
      </c>
      <c r="D93" s="70" t="s">
        <v>72</v>
      </c>
      <c r="E93" s="56">
        <v>1</v>
      </c>
      <c r="F93" s="22"/>
      <c r="G93" s="46">
        <v>731.58055221659095</v>
      </c>
      <c r="H93" s="46">
        <f>G93*E93</f>
        <v>731.58055221659095</v>
      </c>
      <c r="I93" s="46"/>
      <c r="J93" s="60"/>
    </row>
    <row r="94" spans="2:10" x14ac:dyDescent="0.25">
      <c r="B94" s="293"/>
      <c r="C94" s="64"/>
      <c r="D94" s="70"/>
      <c r="E94" s="45"/>
      <c r="F94" s="22"/>
      <c r="G94" s="46"/>
      <c r="H94" s="46"/>
      <c r="I94" s="47"/>
      <c r="J94" s="60"/>
    </row>
    <row r="95" spans="2:10" x14ac:dyDescent="0.25">
      <c r="B95" s="293">
        <v>11</v>
      </c>
      <c r="C95" s="75" t="s">
        <v>73</v>
      </c>
      <c r="D95" s="70"/>
      <c r="E95" s="45"/>
      <c r="F95" s="22"/>
      <c r="G95" s="46"/>
      <c r="H95" s="46"/>
      <c r="I95" s="47"/>
      <c r="J95" s="60"/>
    </row>
    <row r="96" spans="2:10" ht="90" x14ac:dyDescent="0.25">
      <c r="B96" s="293"/>
      <c r="C96" s="59" t="s">
        <v>74</v>
      </c>
      <c r="D96" s="70"/>
      <c r="E96" s="45"/>
      <c r="F96" s="22"/>
      <c r="G96" s="46"/>
      <c r="H96" s="46"/>
      <c r="I96" s="47"/>
      <c r="J96" s="60"/>
    </row>
    <row r="97" spans="2:10" x14ac:dyDescent="0.25">
      <c r="B97" s="293"/>
      <c r="C97" s="69" t="s">
        <v>75</v>
      </c>
      <c r="D97" s="70"/>
      <c r="E97" s="45">
        <v>2.5704000000000002</v>
      </c>
      <c r="F97" s="22"/>
      <c r="G97" s="46"/>
      <c r="H97" s="46"/>
      <c r="I97" s="47"/>
      <c r="J97" s="60"/>
    </row>
    <row r="98" spans="2:10" x14ac:dyDescent="0.25">
      <c r="B98" s="293"/>
      <c r="C98" s="69" t="s">
        <v>76</v>
      </c>
      <c r="D98" s="70"/>
      <c r="E98" s="45">
        <v>5.5053599999999996</v>
      </c>
      <c r="F98" s="22"/>
      <c r="G98" s="46"/>
      <c r="H98" s="46"/>
      <c r="I98" s="47"/>
      <c r="J98" s="60"/>
    </row>
    <row r="99" spans="2:10" x14ac:dyDescent="0.25">
      <c r="B99" s="293"/>
      <c r="C99" s="69" t="s">
        <v>77</v>
      </c>
      <c r="D99" s="70"/>
      <c r="E99" s="45">
        <v>3.2004000000000001</v>
      </c>
      <c r="F99" s="22"/>
      <c r="G99" s="46"/>
      <c r="H99" s="46"/>
      <c r="I99" s="47"/>
      <c r="J99" s="60"/>
    </row>
    <row r="100" spans="2:10" x14ac:dyDescent="0.25">
      <c r="B100" s="293"/>
      <c r="C100" s="69" t="s">
        <v>78</v>
      </c>
      <c r="D100" s="70"/>
      <c r="E100" s="45">
        <v>3.8555999999999999</v>
      </c>
      <c r="F100" s="22"/>
      <c r="G100" s="46"/>
      <c r="H100" s="46"/>
      <c r="I100" s="47"/>
      <c r="J100" s="60"/>
    </row>
    <row r="101" spans="2:10" x14ac:dyDescent="0.25">
      <c r="B101" s="293"/>
      <c r="C101" s="69" t="s">
        <v>79</v>
      </c>
      <c r="D101" s="70"/>
      <c r="E101" s="45">
        <v>2.8475999999999999</v>
      </c>
      <c r="F101" s="22"/>
      <c r="G101" s="46"/>
      <c r="H101" s="46"/>
      <c r="I101" s="47"/>
      <c r="J101" s="60"/>
    </row>
    <row r="102" spans="2:10" x14ac:dyDescent="0.25">
      <c r="B102" s="293"/>
      <c r="C102" s="69" t="s">
        <v>80</v>
      </c>
      <c r="D102" s="70"/>
      <c r="E102" s="45">
        <v>3.0491999999999999</v>
      </c>
      <c r="F102" s="22"/>
      <c r="G102" s="46"/>
      <c r="H102" s="46"/>
      <c r="I102" s="47"/>
      <c r="J102" s="60"/>
    </row>
    <row r="103" spans="2:10" x14ac:dyDescent="0.25">
      <c r="B103" s="293"/>
      <c r="C103" s="69" t="s">
        <v>81</v>
      </c>
      <c r="D103" s="70"/>
      <c r="E103" s="45">
        <v>2.4948000000000001</v>
      </c>
      <c r="F103" s="22"/>
      <c r="G103" s="46"/>
      <c r="H103" s="46"/>
      <c r="I103" s="47"/>
      <c r="J103" s="60"/>
    </row>
    <row r="104" spans="2:10" x14ac:dyDescent="0.25">
      <c r="B104" s="293"/>
      <c r="C104" s="69" t="s">
        <v>82</v>
      </c>
      <c r="D104" s="70"/>
      <c r="E104" s="45">
        <v>1.7294550000000002</v>
      </c>
      <c r="F104" s="22"/>
      <c r="G104" s="46"/>
      <c r="H104" s="46"/>
      <c r="I104" s="47"/>
      <c r="J104" s="60"/>
    </row>
    <row r="105" spans="2:10" x14ac:dyDescent="0.25">
      <c r="B105" s="293"/>
      <c r="C105" s="69"/>
      <c r="D105" s="70"/>
      <c r="E105" s="45">
        <v>3.3345900000000004</v>
      </c>
      <c r="F105" s="22"/>
      <c r="G105" s="46"/>
      <c r="H105" s="46"/>
      <c r="I105" s="47"/>
      <c r="J105" s="60"/>
    </row>
    <row r="106" spans="2:10" x14ac:dyDescent="0.25">
      <c r="B106" s="293"/>
      <c r="C106" s="69" t="s">
        <v>47</v>
      </c>
      <c r="D106" s="70"/>
      <c r="E106" s="45">
        <v>1.2285000000000001</v>
      </c>
      <c r="F106" s="22"/>
      <c r="G106" s="46"/>
      <c r="H106" s="46"/>
      <c r="I106" s="47"/>
      <c r="J106" s="60"/>
    </row>
    <row r="107" spans="2:10" x14ac:dyDescent="0.25">
      <c r="B107" s="293"/>
      <c r="C107" s="69" t="s">
        <v>83</v>
      </c>
      <c r="D107" s="70"/>
      <c r="E107" s="45">
        <v>2.4475500000000006</v>
      </c>
      <c r="F107" s="22"/>
      <c r="G107" s="46"/>
      <c r="H107" s="46"/>
      <c r="I107" s="47"/>
      <c r="J107" s="60"/>
    </row>
    <row r="108" spans="2:10" x14ac:dyDescent="0.25">
      <c r="B108" s="293"/>
      <c r="C108" s="69"/>
      <c r="D108" s="70"/>
      <c r="E108" s="45">
        <v>2.58216</v>
      </c>
      <c r="F108" s="22"/>
      <c r="G108" s="46"/>
      <c r="H108" s="46"/>
      <c r="I108" s="47"/>
      <c r="J108" s="60"/>
    </row>
    <row r="109" spans="2:10" x14ac:dyDescent="0.25">
      <c r="B109" s="293"/>
      <c r="C109" s="81"/>
      <c r="D109" s="70" t="s">
        <v>84</v>
      </c>
      <c r="E109" s="56">
        <v>34.845615000000009</v>
      </c>
      <c r="F109" s="22"/>
      <c r="G109" s="46">
        <v>48.226652042926389</v>
      </c>
      <c r="H109" s="46">
        <f>G109*E109</f>
        <v>1680.4873498267768</v>
      </c>
      <c r="I109" s="46"/>
      <c r="J109" s="60"/>
    </row>
    <row r="110" spans="2:10" x14ac:dyDescent="0.25">
      <c r="B110" s="293"/>
      <c r="C110" s="64"/>
      <c r="D110" s="70"/>
      <c r="E110" s="45"/>
      <c r="F110" s="22"/>
      <c r="G110" s="46"/>
      <c r="H110" s="46"/>
      <c r="I110" s="47"/>
      <c r="J110" s="60"/>
    </row>
    <row r="111" spans="2:10" x14ac:dyDescent="0.25">
      <c r="B111" s="293">
        <v>12</v>
      </c>
      <c r="C111" s="75" t="s">
        <v>85</v>
      </c>
      <c r="D111" s="49"/>
      <c r="E111" s="45"/>
      <c r="F111" s="22"/>
      <c r="G111" s="46"/>
      <c r="H111" s="46"/>
      <c r="I111" s="47"/>
      <c r="J111" s="60"/>
    </row>
    <row r="112" spans="2:10" ht="105" x14ac:dyDescent="0.25">
      <c r="B112" s="293"/>
      <c r="C112" s="59" t="s">
        <v>86</v>
      </c>
      <c r="D112" s="49"/>
      <c r="E112" s="45"/>
      <c r="F112" s="22"/>
      <c r="G112" s="46"/>
      <c r="H112" s="46"/>
      <c r="I112" s="47"/>
      <c r="J112" s="60"/>
    </row>
    <row r="113" spans="2:10" x14ac:dyDescent="0.25">
      <c r="B113" s="293"/>
      <c r="C113" s="86" t="s">
        <v>87</v>
      </c>
      <c r="D113" s="49"/>
      <c r="E113" s="45"/>
      <c r="F113" s="22"/>
      <c r="G113" s="46"/>
      <c r="H113" s="46"/>
      <c r="I113" s="47"/>
      <c r="J113" s="60"/>
    </row>
    <row r="114" spans="2:10" x14ac:dyDescent="0.25">
      <c r="B114" s="293"/>
      <c r="C114" s="80" t="s">
        <v>88</v>
      </c>
      <c r="D114" s="49"/>
      <c r="E114" s="45">
        <v>1.86375</v>
      </c>
      <c r="F114" s="22"/>
      <c r="G114" s="46"/>
      <c r="H114" s="46"/>
      <c r="I114" s="71"/>
      <c r="J114" s="260"/>
    </row>
    <row r="115" spans="2:10" x14ac:dyDescent="0.25">
      <c r="B115" s="293"/>
      <c r="C115" s="80" t="s">
        <v>89</v>
      </c>
      <c r="D115" s="70"/>
      <c r="E115" s="45">
        <v>5.7985199999999999</v>
      </c>
      <c r="F115" s="22"/>
      <c r="G115" s="46"/>
      <c r="H115" s="46"/>
      <c r="I115" s="71"/>
      <c r="J115" s="260"/>
    </row>
    <row r="116" spans="2:10" x14ac:dyDescent="0.25">
      <c r="B116" s="293"/>
      <c r="C116" s="80" t="s">
        <v>90</v>
      </c>
      <c r="D116" s="49"/>
      <c r="E116" s="45">
        <v>1.8375000000000001</v>
      </c>
      <c r="F116" s="22"/>
      <c r="G116" s="46"/>
      <c r="H116" s="46"/>
      <c r="I116" s="71"/>
      <c r="J116" s="260"/>
    </row>
    <row r="117" spans="2:10" x14ac:dyDescent="0.25">
      <c r="B117" s="293"/>
      <c r="C117" s="80"/>
      <c r="D117" s="49"/>
      <c r="E117" s="45">
        <v>2.0212500000000002</v>
      </c>
      <c r="F117" s="22"/>
      <c r="G117" s="46"/>
      <c r="H117" s="46"/>
      <c r="I117" s="71"/>
      <c r="J117" s="260"/>
    </row>
    <row r="118" spans="2:10" x14ac:dyDescent="0.25">
      <c r="B118" s="293"/>
      <c r="C118" s="80" t="s">
        <v>59</v>
      </c>
      <c r="D118" s="70"/>
      <c r="E118" s="45">
        <v>2.3058000000000001</v>
      </c>
      <c r="F118" s="22"/>
      <c r="G118" s="46"/>
      <c r="H118" s="46"/>
      <c r="I118" s="71"/>
      <c r="J118" s="260"/>
    </row>
    <row r="119" spans="2:10" x14ac:dyDescent="0.25">
      <c r="B119" s="293"/>
      <c r="C119" s="80" t="s">
        <v>91</v>
      </c>
      <c r="D119" s="70"/>
      <c r="E119" s="45">
        <v>0.84525000000000006</v>
      </c>
      <c r="F119" s="22"/>
      <c r="G119" s="46"/>
      <c r="H119" s="46"/>
      <c r="I119" s="71"/>
      <c r="J119" s="260"/>
    </row>
    <row r="120" spans="2:10" x14ac:dyDescent="0.25">
      <c r="B120" s="293"/>
      <c r="C120" s="80" t="s">
        <v>92</v>
      </c>
      <c r="D120" s="49"/>
      <c r="E120" s="45">
        <v>2.9106000000000005</v>
      </c>
      <c r="F120" s="22"/>
      <c r="G120" s="46"/>
      <c r="H120" s="46"/>
      <c r="I120" s="71"/>
      <c r="J120" s="260"/>
    </row>
    <row r="121" spans="2:10" x14ac:dyDescent="0.25">
      <c r="B121" s="293"/>
      <c r="C121" s="80" t="s">
        <v>93</v>
      </c>
      <c r="D121" s="49"/>
      <c r="E121" s="45">
        <v>1.2243000000000002</v>
      </c>
      <c r="F121" s="22"/>
      <c r="G121" s="46"/>
      <c r="H121" s="46"/>
      <c r="I121" s="71"/>
      <c r="J121" s="260"/>
    </row>
    <row r="122" spans="2:10" x14ac:dyDescent="0.25">
      <c r="B122" s="293"/>
      <c r="C122" s="80" t="s">
        <v>94</v>
      </c>
      <c r="D122" s="70"/>
      <c r="E122" s="45">
        <v>1.41561</v>
      </c>
      <c r="F122" s="22"/>
      <c r="G122" s="46"/>
      <c r="H122" s="46"/>
      <c r="I122" s="71"/>
      <c r="J122" s="260"/>
    </row>
    <row r="123" spans="2:10" x14ac:dyDescent="0.25">
      <c r="B123" s="293"/>
      <c r="C123" s="80" t="s">
        <v>95</v>
      </c>
      <c r="D123" s="70"/>
      <c r="E123" s="45">
        <v>1.4565600000000003</v>
      </c>
      <c r="F123" s="22"/>
      <c r="G123" s="46"/>
      <c r="H123" s="46"/>
      <c r="I123" s="71"/>
      <c r="J123" s="260"/>
    </row>
    <row r="124" spans="2:10" x14ac:dyDescent="0.25">
      <c r="B124" s="293"/>
      <c r="C124" s="69" t="s">
        <v>47</v>
      </c>
      <c r="D124" s="70"/>
      <c r="E124" s="45">
        <v>7.0875000000000004</v>
      </c>
      <c r="F124" s="22"/>
      <c r="G124" s="46"/>
      <c r="H124" s="46"/>
      <c r="I124" s="71"/>
      <c r="J124" s="260"/>
    </row>
    <row r="125" spans="2:10" x14ac:dyDescent="0.25">
      <c r="B125" s="293"/>
      <c r="C125" s="69" t="s">
        <v>96</v>
      </c>
      <c r="D125" s="70"/>
      <c r="E125" s="45">
        <v>0.45150000000000001</v>
      </c>
      <c r="F125" s="22"/>
      <c r="G125" s="46"/>
      <c r="H125" s="46"/>
      <c r="I125" s="71"/>
      <c r="J125" s="260"/>
    </row>
    <row r="126" spans="2:10" x14ac:dyDescent="0.25">
      <c r="B126" s="293"/>
      <c r="C126" s="80" t="s">
        <v>49</v>
      </c>
      <c r="D126" s="70"/>
      <c r="E126" s="45">
        <v>5.0859899999999989</v>
      </c>
      <c r="F126" s="22"/>
      <c r="G126" s="46"/>
      <c r="H126" s="46"/>
      <c r="I126" s="71"/>
      <c r="J126" s="260"/>
    </row>
    <row r="127" spans="2:10" x14ac:dyDescent="0.25">
      <c r="B127" s="293"/>
      <c r="C127" s="80" t="s">
        <v>97</v>
      </c>
      <c r="D127" s="70"/>
      <c r="E127" s="45">
        <v>0.29399999999999998</v>
      </c>
      <c r="F127" s="22"/>
      <c r="G127" s="46"/>
      <c r="H127" s="46"/>
      <c r="I127" s="71"/>
      <c r="J127" s="260"/>
    </row>
    <row r="128" spans="2:10" x14ac:dyDescent="0.25">
      <c r="B128" s="293"/>
      <c r="C128" s="80" t="s">
        <v>98</v>
      </c>
      <c r="D128" s="70"/>
      <c r="E128" s="45">
        <v>1.2347999999999999</v>
      </c>
      <c r="F128" s="22"/>
      <c r="G128" s="46"/>
      <c r="H128" s="46"/>
      <c r="I128" s="71"/>
      <c r="J128" s="260"/>
    </row>
    <row r="129" spans="2:10" x14ac:dyDescent="0.25">
      <c r="B129" s="293"/>
      <c r="C129" s="80"/>
      <c r="D129" s="70"/>
      <c r="E129" s="45">
        <v>1.4515199999999999</v>
      </c>
      <c r="F129" s="22"/>
      <c r="G129" s="46"/>
      <c r="H129" s="46"/>
      <c r="I129" s="71"/>
      <c r="J129" s="260"/>
    </row>
    <row r="130" spans="2:10" x14ac:dyDescent="0.25">
      <c r="B130" s="293"/>
      <c r="C130" s="69" t="s">
        <v>99</v>
      </c>
      <c r="D130" s="70"/>
      <c r="E130" s="45">
        <v>1.1760000000000002</v>
      </c>
      <c r="F130" s="22"/>
      <c r="G130" s="46"/>
      <c r="H130" s="46"/>
      <c r="I130" s="71"/>
      <c r="J130" s="260"/>
    </row>
    <row r="131" spans="2:10" x14ac:dyDescent="0.25">
      <c r="B131" s="293"/>
      <c r="C131" s="69"/>
      <c r="D131" s="70"/>
      <c r="E131" s="45">
        <v>2.7300000000000004</v>
      </c>
      <c r="F131" s="22"/>
      <c r="G131" s="46"/>
      <c r="H131" s="46"/>
      <c r="I131" s="71"/>
      <c r="J131" s="260"/>
    </row>
    <row r="132" spans="2:10" x14ac:dyDescent="0.25">
      <c r="B132" s="293"/>
      <c r="C132" s="69" t="s">
        <v>100</v>
      </c>
      <c r="D132" s="70"/>
      <c r="E132" s="45">
        <v>6.1404000000000005</v>
      </c>
      <c r="F132" s="22"/>
      <c r="G132" s="46"/>
      <c r="H132" s="46"/>
      <c r="I132" s="71"/>
      <c r="J132" s="260"/>
    </row>
    <row r="133" spans="2:10" x14ac:dyDescent="0.25">
      <c r="B133" s="293"/>
      <c r="C133" s="80" t="s">
        <v>48</v>
      </c>
      <c r="D133" s="49"/>
      <c r="E133" s="45">
        <v>2.4460800000000003</v>
      </c>
      <c r="F133" s="22"/>
      <c r="G133" s="46"/>
      <c r="H133" s="46"/>
      <c r="I133" s="71"/>
      <c r="J133" s="260"/>
    </row>
    <row r="134" spans="2:10" x14ac:dyDescent="0.25">
      <c r="B134" s="293"/>
      <c r="C134" s="80" t="s">
        <v>101</v>
      </c>
      <c r="D134" s="70"/>
      <c r="E134" s="45">
        <v>1.1319000000000001</v>
      </c>
      <c r="F134" s="22"/>
      <c r="G134" s="46"/>
      <c r="H134" s="46"/>
      <c r="I134" s="71"/>
      <c r="J134" s="260"/>
    </row>
    <row r="135" spans="2:10" x14ac:dyDescent="0.25">
      <c r="B135" s="293"/>
      <c r="C135" s="80" t="s">
        <v>102</v>
      </c>
      <c r="D135" s="70"/>
      <c r="E135" s="45">
        <v>0.42000000000000004</v>
      </c>
      <c r="F135" s="22"/>
      <c r="G135" s="46"/>
      <c r="H135" s="46"/>
      <c r="I135" s="71"/>
      <c r="J135" s="260"/>
    </row>
    <row r="136" spans="2:10" x14ac:dyDescent="0.25">
      <c r="B136" s="293"/>
      <c r="C136" s="80" t="s">
        <v>103</v>
      </c>
      <c r="D136" s="70"/>
      <c r="E136" s="45">
        <v>2.5116000000000001</v>
      </c>
      <c r="F136" s="22"/>
      <c r="G136" s="46"/>
      <c r="H136" s="46"/>
      <c r="I136" s="71"/>
      <c r="J136" s="260"/>
    </row>
    <row r="137" spans="2:10" x14ac:dyDescent="0.25">
      <c r="B137" s="293"/>
      <c r="C137" s="80" t="s">
        <v>104</v>
      </c>
      <c r="D137" s="70"/>
      <c r="E137" s="45">
        <v>0.82015500000000008</v>
      </c>
      <c r="F137" s="22"/>
      <c r="G137" s="46"/>
      <c r="H137" s="46"/>
      <c r="I137" s="71"/>
      <c r="J137" s="260"/>
    </row>
    <row r="138" spans="2:10" x14ac:dyDescent="0.25">
      <c r="B138" s="293"/>
      <c r="C138" s="80" t="s">
        <v>52</v>
      </c>
      <c r="D138" s="49"/>
      <c r="E138" s="45">
        <v>1.7640000000000002</v>
      </c>
      <c r="F138" s="22"/>
      <c r="G138" s="46"/>
      <c r="H138" s="46"/>
      <c r="I138" s="71"/>
      <c r="J138" s="260"/>
    </row>
    <row r="139" spans="2:10" x14ac:dyDescent="0.25">
      <c r="B139" s="293"/>
      <c r="C139" s="80"/>
      <c r="D139" s="49"/>
      <c r="E139" s="45">
        <v>1.5960000000000001</v>
      </c>
      <c r="F139" s="22"/>
      <c r="G139" s="46"/>
      <c r="H139" s="46"/>
      <c r="I139" s="71"/>
      <c r="J139" s="260"/>
    </row>
    <row r="140" spans="2:10" x14ac:dyDescent="0.25">
      <c r="B140" s="293"/>
      <c r="C140" s="80"/>
      <c r="D140" s="49"/>
      <c r="E140" s="45">
        <v>2.0527500000000001</v>
      </c>
      <c r="F140" s="22"/>
      <c r="G140" s="46"/>
      <c r="H140" s="46"/>
      <c r="I140" s="71"/>
      <c r="J140" s="260"/>
    </row>
    <row r="141" spans="2:10" x14ac:dyDescent="0.25">
      <c r="B141" s="293"/>
      <c r="C141" s="80" t="s">
        <v>105</v>
      </c>
      <c r="D141" s="70"/>
      <c r="E141" s="45">
        <v>2.4024000000000005</v>
      </c>
      <c r="F141" s="22"/>
      <c r="G141" s="46"/>
      <c r="H141" s="46"/>
      <c r="I141" s="71"/>
      <c r="J141" s="260"/>
    </row>
    <row r="142" spans="2:10" x14ac:dyDescent="0.25">
      <c r="B142" s="293"/>
      <c r="C142" s="80"/>
      <c r="D142" s="70"/>
      <c r="E142" s="45">
        <v>2.1092400000000007</v>
      </c>
      <c r="F142" s="22"/>
      <c r="G142" s="46"/>
      <c r="H142" s="46"/>
      <c r="I142" s="71"/>
      <c r="J142" s="260"/>
    </row>
    <row r="143" spans="2:10" x14ac:dyDescent="0.25">
      <c r="B143" s="293"/>
      <c r="C143" s="80"/>
      <c r="D143" s="87" t="s">
        <v>34</v>
      </c>
      <c r="E143" s="56">
        <v>64.584975000000014</v>
      </c>
      <c r="F143" s="22"/>
      <c r="G143" s="46">
        <v>37.411775302266953</v>
      </c>
      <c r="H143" s="46">
        <f>G143*E143</f>
        <v>2416.2385726025291</v>
      </c>
      <c r="I143" s="46"/>
      <c r="J143" s="260"/>
    </row>
    <row r="144" spans="2:10" x14ac:dyDescent="0.25">
      <c r="B144" s="293"/>
      <c r="C144" s="88" t="s">
        <v>106</v>
      </c>
      <c r="D144" s="87"/>
      <c r="E144" s="45"/>
      <c r="F144" s="22"/>
      <c r="G144" s="46"/>
      <c r="H144" s="46"/>
      <c r="I144" s="71"/>
      <c r="J144" s="260"/>
    </row>
    <row r="145" spans="2:10" x14ac:dyDescent="0.25">
      <c r="B145" s="293"/>
      <c r="C145" s="72" t="s">
        <v>107</v>
      </c>
      <c r="D145" s="70"/>
      <c r="E145" s="45">
        <v>4.5276000000000005</v>
      </c>
      <c r="F145" s="22"/>
      <c r="G145" s="46"/>
      <c r="H145" s="46"/>
      <c r="I145" s="71"/>
      <c r="J145" s="260"/>
    </row>
    <row r="146" spans="2:10" x14ac:dyDescent="0.25">
      <c r="B146" s="293"/>
      <c r="C146" s="80" t="s">
        <v>58</v>
      </c>
      <c r="D146" s="70"/>
      <c r="E146" s="45">
        <v>2.9484000000000004</v>
      </c>
      <c r="F146" s="22"/>
      <c r="G146" s="46"/>
      <c r="H146" s="46"/>
      <c r="I146" s="71"/>
      <c r="J146" s="260"/>
    </row>
    <row r="147" spans="2:10" x14ac:dyDescent="0.25">
      <c r="B147" s="293"/>
      <c r="C147" s="69" t="s">
        <v>108</v>
      </c>
      <c r="D147" s="70"/>
      <c r="E147" s="45">
        <v>2.9937600000000004</v>
      </c>
      <c r="F147" s="22"/>
      <c r="G147" s="46"/>
      <c r="H147" s="46"/>
      <c r="I147" s="71"/>
      <c r="J147" s="260"/>
    </row>
    <row r="148" spans="2:10" x14ac:dyDescent="0.25">
      <c r="B148" s="293"/>
      <c r="C148" s="80" t="s">
        <v>109</v>
      </c>
      <c r="D148" s="70"/>
      <c r="E148" s="45">
        <v>0.58548</v>
      </c>
      <c r="F148" s="22"/>
      <c r="G148" s="46"/>
      <c r="H148" s="46"/>
      <c r="I148" s="71"/>
      <c r="J148" s="260"/>
    </row>
    <row r="149" spans="2:10" x14ac:dyDescent="0.25">
      <c r="B149" s="293"/>
      <c r="C149" s="69"/>
      <c r="D149" s="70"/>
      <c r="E149" s="45">
        <v>1.87425</v>
      </c>
      <c r="F149" s="22"/>
      <c r="G149" s="46"/>
      <c r="H149" s="46"/>
      <c r="I149" s="71"/>
      <c r="J149" s="260"/>
    </row>
    <row r="150" spans="2:10" x14ac:dyDescent="0.25">
      <c r="B150" s="293"/>
      <c r="C150" s="69"/>
      <c r="D150" s="70"/>
      <c r="E150" s="45">
        <v>2.8376249999999996</v>
      </c>
      <c r="F150" s="22"/>
      <c r="G150" s="46"/>
      <c r="H150" s="46"/>
      <c r="I150" s="71"/>
      <c r="J150" s="260"/>
    </row>
    <row r="151" spans="2:10" x14ac:dyDescent="0.25">
      <c r="B151" s="293"/>
      <c r="C151" s="69"/>
      <c r="D151" s="70"/>
      <c r="E151" s="45">
        <v>2.0727000000000002</v>
      </c>
      <c r="F151" s="22"/>
      <c r="G151" s="46"/>
      <c r="H151" s="46"/>
      <c r="I151" s="71"/>
      <c r="J151" s="260"/>
    </row>
    <row r="152" spans="2:10" x14ac:dyDescent="0.25">
      <c r="B152" s="293"/>
      <c r="C152" s="69" t="s">
        <v>110</v>
      </c>
      <c r="D152" s="70"/>
      <c r="E152" s="45">
        <v>7.2802800000000003</v>
      </c>
      <c r="F152" s="22"/>
      <c r="G152" s="46"/>
      <c r="H152" s="46"/>
      <c r="I152" s="71"/>
      <c r="J152" s="260"/>
    </row>
    <row r="153" spans="2:10" x14ac:dyDescent="0.25">
      <c r="B153" s="293"/>
      <c r="C153" s="69"/>
      <c r="D153" s="70"/>
      <c r="E153" s="45">
        <v>2.7526799999999998</v>
      </c>
      <c r="F153" s="22"/>
      <c r="G153" s="46"/>
      <c r="H153" s="46"/>
      <c r="I153" s="71"/>
      <c r="J153" s="260"/>
    </row>
    <row r="154" spans="2:10" x14ac:dyDescent="0.25">
      <c r="B154" s="293"/>
      <c r="C154" s="80" t="s">
        <v>100</v>
      </c>
      <c r="D154" s="70"/>
      <c r="E154" s="45">
        <v>6.1404000000000005</v>
      </c>
      <c r="F154" s="22"/>
      <c r="G154" s="46"/>
      <c r="H154" s="46"/>
      <c r="I154" s="71"/>
      <c r="J154" s="260"/>
    </row>
    <row r="155" spans="2:10" x14ac:dyDescent="0.25">
      <c r="B155" s="293"/>
      <c r="C155" s="80" t="s">
        <v>111</v>
      </c>
      <c r="D155" s="70"/>
      <c r="E155" s="45">
        <v>2.4108000000000001</v>
      </c>
      <c r="F155" s="22"/>
      <c r="G155" s="46"/>
      <c r="H155" s="46"/>
      <c r="I155" s="71"/>
      <c r="J155" s="260"/>
    </row>
    <row r="156" spans="2:10" x14ac:dyDescent="0.25">
      <c r="B156" s="293"/>
      <c r="C156" s="80" t="s">
        <v>112</v>
      </c>
      <c r="D156" s="70"/>
      <c r="E156" s="45">
        <v>0.75075000000000014</v>
      </c>
      <c r="F156" s="22"/>
      <c r="G156" s="46"/>
      <c r="H156" s="46"/>
      <c r="I156" s="71"/>
      <c r="J156" s="260"/>
    </row>
    <row r="157" spans="2:10" x14ac:dyDescent="0.25">
      <c r="B157" s="293"/>
      <c r="C157" s="80" t="s">
        <v>113</v>
      </c>
      <c r="D157" s="70"/>
      <c r="E157" s="45">
        <v>2.4679200000000003</v>
      </c>
      <c r="F157" s="22"/>
      <c r="G157" s="46"/>
      <c r="H157" s="46"/>
      <c r="I157" s="71"/>
      <c r="J157" s="260"/>
    </row>
    <row r="158" spans="2:10" x14ac:dyDescent="0.25">
      <c r="B158" s="293"/>
      <c r="C158" s="80" t="s">
        <v>114</v>
      </c>
      <c r="D158" s="70"/>
      <c r="E158" s="45">
        <v>0.75075000000000014</v>
      </c>
      <c r="F158" s="22"/>
      <c r="G158" s="46"/>
      <c r="H158" s="46"/>
      <c r="I158" s="71"/>
      <c r="J158" s="260"/>
    </row>
    <row r="159" spans="2:10" x14ac:dyDescent="0.25">
      <c r="B159" s="293"/>
      <c r="C159" s="69" t="s">
        <v>115</v>
      </c>
      <c r="D159" s="70"/>
      <c r="E159" s="45">
        <v>1.4464800000000002</v>
      </c>
      <c r="F159" s="22"/>
      <c r="G159" s="46"/>
      <c r="H159" s="46"/>
      <c r="I159" s="71"/>
      <c r="J159" s="260"/>
    </row>
    <row r="160" spans="2:10" x14ac:dyDescent="0.25">
      <c r="B160" s="293"/>
      <c r="C160" s="69"/>
      <c r="D160" s="70"/>
      <c r="E160" s="45">
        <v>2.9547000000000008</v>
      </c>
      <c r="F160" s="22"/>
      <c r="G160" s="46"/>
      <c r="H160" s="46"/>
      <c r="I160" s="71"/>
      <c r="J160" s="260"/>
    </row>
    <row r="161" spans="2:10" x14ac:dyDescent="0.25">
      <c r="B161" s="293"/>
      <c r="C161" s="69" t="s">
        <v>105</v>
      </c>
      <c r="D161" s="70"/>
      <c r="E161" s="45">
        <v>1.9057500000000001</v>
      </c>
      <c r="F161" s="22"/>
      <c r="G161" s="46"/>
      <c r="H161" s="46"/>
      <c r="I161" s="71"/>
      <c r="J161" s="260"/>
    </row>
    <row r="162" spans="2:10" x14ac:dyDescent="0.25">
      <c r="B162" s="293"/>
      <c r="C162" s="69"/>
      <c r="D162" s="70"/>
      <c r="E162" s="45">
        <v>4.2966000000000006</v>
      </c>
      <c r="F162" s="22"/>
      <c r="G162" s="46"/>
      <c r="H162" s="46"/>
      <c r="I162" s="71"/>
      <c r="J162" s="260"/>
    </row>
    <row r="163" spans="2:10" x14ac:dyDescent="0.25">
      <c r="B163" s="293"/>
      <c r="C163" s="84"/>
      <c r="D163" s="70" t="s">
        <v>34</v>
      </c>
      <c r="E163" s="56">
        <v>50.996925000000012</v>
      </c>
      <c r="F163" s="22"/>
      <c r="G163" s="46">
        <v>37.411775302266953</v>
      </c>
      <c r="H163" s="46">
        <f>G163*E163</f>
        <v>1907.8854992065606</v>
      </c>
      <c r="I163" s="46"/>
      <c r="J163" s="260"/>
    </row>
    <row r="164" spans="2:10" x14ac:dyDescent="0.25">
      <c r="B164" s="293"/>
      <c r="C164" s="59"/>
      <c r="D164" s="70"/>
      <c r="E164" s="45"/>
      <c r="F164" s="22"/>
      <c r="G164" s="46"/>
      <c r="H164" s="46"/>
      <c r="I164" s="47"/>
      <c r="J164" s="60"/>
    </row>
    <row r="165" spans="2:10" x14ac:dyDescent="0.25">
      <c r="B165" s="293">
        <v>13</v>
      </c>
      <c r="C165" s="75" t="s">
        <v>116</v>
      </c>
      <c r="D165" s="49"/>
      <c r="E165" s="45"/>
      <c r="F165" s="22"/>
      <c r="G165" s="46"/>
      <c r="H165" s="46"/>
      <c r="I165" s="47"/>
      <c r="J165" s="60"/>
    </row>
    <row r="166" spans="2:10" ht="90" x14ac:dyDescent="0.25">
      <c r="B166" s="293"/>
      <c r="C166" s="64" t="s">
        <v>117</v>
      </c>
      <c r="D166" s="89"/>
      <c r="E166" s="45"/>
      <c r="F166" s="22"/>
      <c r="G166" s="90"/>
      <c r="H166" s="90"/>
      <c r="I166" s="41"/>
      <c r="J166" s="264"/>
    </row>
    <row r="167" spans="2:10" x14ac:dyDescent="0.25">
      <c r="B167" s="293"/>
      <c r="C167" s="72" t="s">
        <v>107</v>
      </c>
      <c r="D167" s="70"/>
      <c r="E167" s="45">
        <v>4.5276000000000005</v>
      </c>
      <c r="F167" s="22"/>
      <c r="G167" s="46"/>
      <c r="H167" s="46"/>
      <c r="I167" s="71"/>
      <c r="J167" s="260"/>
    </row>
    <row r="168" spans="2:10" x14ac:dyDescent="0.25">
      <c r="B168" s="293"/>
      <c r="C168" s="80" t="s">
        <v>58</v>
      </c>
      <c r="D168" s="70"/>
      <c r="E168" s="45">
        <v>2.9484000000000004</v>
      </c>
      <c r="F168" s="22"/>
      <c r="G168" s="46"/>
      <c r="H168" s="46"/>
      <c r="I168" s="71"/>
      <c r="J168" s="260"/>
    </row>
    <row r="169" spans="2:10" x14ac:dyDescent="0.25">
      <c r="B169" s="293"/>
      <c r="C169" s="69" t="s">
        <v>108</v>
      </c>
      <c r="D169" s="70"/>
      <c r="E169" s="45">
        <v>2.9937600000000004</v>
      </c>
      <c r="F169" s="22"/>
      <c r="G169" s="46"/>
      <c r="H169" s="46"/>
      <c r="I169" s="71"/>
      <c r="J169" s="260"/>
    </row>
    <row r="170" spans="2:10" x14ac:dyDescent="0.25">
      <c r="B170" s="293"/>
      <c r="C170" s="80" t="s">
        <v>109</v>
      </c>
      <c r="D170" s="70"/>
      <c r="E170" s="45">
        <v>0.58548</v>
      </c>
      <c r="F170" s="22"/>
      <c r="G170" s="46"/>
      <c r="H170" s="46"/>
      <c r="I170" s="71"/>
      <c r="J170" s="260"/>
    </row>
    <row r="171" spans="2:10" x14ac:dyDescent="0.25">
      <c r="B171" s="293"/>
      <c r="C171" s="69"/>
      <c r="D171" s="70"/>
      <c r="E171" s="45">
        <v>1.87425</v>
      </c>
      <c r="F171" s="22"/>
      <c r="G171" s="46"/>
      <c r="H171" s="46"/>
      <c r="I171" s="71"/>
      <c r="J171" s="260"/>
    </row>
    <row r="172" spans="2:10" x14ac:dyDescent="0.25">
      <c r="B172" s="293"/>
      <c r="C172" s="69"/>
      <c r="D172" s="70"/>
      <c r="E172" s="45">
        <v>2.8376249999999996</v>
      </c>
      <c r="F172" s="22"/>
      <c r="G172" s="46"/>
      <c r="H172" s="46"/>
      <c r="I172" s="71"/>
      <c r="J172" s="260"/>
    </row>
    <row r="173" spans="2:10" x14ac:dyDescent="0.25">
      <c r="B173" s="293"/>
      <c r="C173" s="69"/>
      <c r="D173" s="70"/>
      <c r="E173" s="45">
        <v>2.0727000000000002</v>
      </c>
      <c r="F173" s="22"/>
      <c r="G173" s="46"/>
      <c r="H173" s="46"/>
      <c r="I173" s="71"/>
      <c r="J173" s="260"/>
    </row>
    <row r="174" spans="2:10" x14ac:dyDescent="0.25">
      <c r="B174" s="293"/>
      <c r="C174" s="69" t="s">
        <v>110</v>
      </c>
      <c r="D174" s="70"/>
      <c r="E174" s="45">
        <v>7.2802800000000003</v>
      </c>
      <c r="F174" s="22"/>
      <c r="G174" s="46"/>
      <c r="H174" s="46"/>
      <c r="I174" s="71"/>
      <c r="J174" s="260"/>
    </row>
    <row r="175" spans="2:10" x14ac:dyDescent="0.25">
      <c r="B175" s="293"/>
      <c r="C175" s="69"/>
      <c r="D175" s="70"/>
      <c r="E175" s="45">
        <v>2.7526799999999998</v>
      </c>
      <c r="F175" s="22"/>
      <c r="G175" s="46"/>
      <c r="H175" s="46"/>
      <c r="I175" s="71"/>
      <c r="J175" s="260"/>
    </row>
    <row r="176" spans="2:10" x14ac:dyDescent="0.25">
      <c r="B176" s="293"/>
      <c r="C176" s="80" t="s">
        <v>100</v>
      </c>
      <c r="D176" s="70"/>
      <c r="E176" s="45">
        <v>6.1404000000000005</v>
      </c>
      <c r="F176" s="22"/>
      <c r="G176" s="46"/>
      <c r="H176" s="46"/>
      <c r="I176" s="71"/>
      <c r="J176" s="260"/>
    </row>
    <row r="177" spans="1:10" x14ac:dyDescent="0.25">
      <c r="B177" s="293"/>
      <c r="C177" s="80" t="s">
        <v>111</v>
      </c>
      <c r="D177" s="70"/>
      <c r="E177" s="45">
        <v>2.4108000000000001</v>
      </c>
      <c r="F177" s="22"/>
      <c r="G177" s="46"/>
      <c r="H177" s="46"/>
      <c r="I177" s="71"/>
      <c r="J177" s="260"/>
    </row>
    <row r="178" spans="1:10" x14ac:dyDescent="0.25">
      <c r="B178" s="293"/>
      <c r="C178" s="80" t="s">
        <v>112</v>
      </c>
      <c r="D178" s="70"/>
      <c r="E178" s="45">
        <v>0.75075000000000014</v>
      </c>
      <c r="F178" s="22"/>
      <c r="G178" s="46"/>
      <c r="H178" s="46"/>
      <c r="I178" s="71"/>
      <c r="J178" s="260"/>
    </row>
    <row r="179" spans="1:10" x14ac:dyDescent="0.25">
      <c r="B179" s="293"/>
      <c r="C179" s="80" t="s">
        <v>113</v>
      </c>
      <c r="D179" s="70"/>
      <c r="E179" s="45">
        <v>2.4679200000000003</v>
      </c>
      <c r="F179" s="22"/>
      <c r="G179" s="46"/>
      <c r="H179" s="46"/>
      <c r="I179" s="71"/>
      <c r="J179" s="260"/>
    </row>
    <row r="180" spans="1:10" x14ac:dyDescent="0.25">
      <c r="B180" s="293"/>
      <c r="C180" s="80" t="s">
        <v>114</v>
      </c>
      <c r="D180" s="70"/>
      <c r="E180" s="45">
        <v>0.75075000000000014</v>
      </c>
      <c r="F180" s="22"/>
      <c r="G180" s="46"/>
      <c r="H180" s="46"/>
      <c r="I180" s="71"/>
      <c r="J180" s="260"/>
    </row>
    <row r="181" spans="1:10" x14ac:dyDescent="0.25">
      <c r="B181" s="293"/>
      <c r="C181" s="69" t="s">
        <v>115</v>
      </c>
      <c r="D181" s="70"/>
      <c r="E181" s="45">
        <v>1.4464800000000002</v>
      </c>
      <c r="F181" s="22"/>
      <c r="G181" s="46"/>
      <c r="H181" s="46"/>
      <c r="I181" s="71"/>
      <c r="J181" s="260"/>
    </row>
    <row r="182" spans="1:10" x14ac:dyDescent="0.25">
      <c r="B182" s="293"/>
      <c r="C182" s="69"/>
      <c r="D182" s="70"/>
      <c r="E182" s="45">
        <v>2.9547000000000008</v>
      </c>
      <c r="F182" s="22"/>
      <c r="G182" s="46"/>
      <c r="H182" s="46"/>
      <c r="I182" s="71"/>
      <c r="J182" s="260"/>
    </row>
    <row r="183" spans="1:10" x14ac:dyDescent="0.25">
      <c r="B183" s="293"/>
      <c r="C183" s="69" t="s">
        <v>105</v>
      </c>
      <c r="D183" s="70"/>
      <c r="E183" s="45">
        <v>1.9057500000000001</v>
      </c>
      <c r="F183" s="22"/>
      <c r="G183" s="46"/>
      <c r="H183" s="46"/>
      <c r="I183" s="71"/>
      <c r="J183" s="260"/>
    </row>
    <row r="184" spans="1:10" x14ac:dyDescent="0.25">
      <c r="B184" s="293"/>
      <c r="C184" s="69"/>
      <c r="D184" s="70"/>
      <c r="E184" s="45">
        <v>4.2966000000000006</v>
      </c>
      <c r="F184" s="22"/>
      <c r="G184" s="46"/>
      <c r="H184" s="46"/>
      <c r="I184" s="71"/>
      <c r="J184" s="260"/>
    </row>
    <row r="185" spans="1:10" s="92" customFormat="1" x14ac:dyDescent="0.25">
      <c r="A185" s="209"/>
      <c r="B185" s="293"/>
      <c r="C185" s="84"/>
      <c r="D185" s="70" t="s">
        <v>34</v>
      </c>
      <c r="E185" s="56">
        <v>50.996925000000012</v>
      </c>
      <c r="F185" s="22"/>
      <c r="G185" s="91">
        <v>399.32202685895891</v>
      </c>
      <c r="H185" s="91">
        <f>G185*E185</f>
        <v>20364.195454574317</v>
      </c>
      <c r="I185" s="91"/>
      <c r="J185" s="265" t="s">
        <v>118</v>
      </c>
    </row>
    <row r="186" spans="1:10" x14ac:dyDescent="0.25">
      <c r="B186" s="293"/>
      <c r="C186" s="84"/>
      <c r="D186" s="70"/>
      <c r="E186" s="45"/>
      <c r="F186" s="22"/>
      <c r="G186" s="46"/>
      <c r="H186" s="46"/>
      <c r="I186" s="47"/>
      <c r="J186" s="60"/>
    </row>
    <row r="187" spans="1:10" x14ac:dyDescent="0.25">
      <c r="B187" s="293">
        <v>14</v>
      </c>
      <c r="C187" s="48" t="s">
        <v>119</v>
      </c>
      <c r="D187" s="70"/>
      <c r="E187" s="45"/>
      <c r="F187" s="22"/>
      <c r="G187" s="46"/>
      <c r="H187" s="46"/>
      <c r="I187" s="47"/>
      <c r="J187" s="60"/>
    </row>
    <row r="188" spans="1:10" ht="75" x14ac:dyDescent="0.25">
      <c r="B188" s="293"/>
      <c r="C188" s="59" t="s">
        <v>120</v>
      </c>
      <c r="D188" s="70"/>
      <c r="E188" s="45"/>
      <c r="F188" s="22"/>
      <c r="G188" s="46"/>
      <c r="H188" s="46"/>
      <c r="I188" s="47"/>
      <c r="J188" s="60"/>
    </row>
    <row r="189" spans="1:10" x14ac:dyDescent="0.25">
      <c r="B189" s="293"/>
      <c r="C189" s="88" t="s">
        <v>87</v>
      </c>
      <c r="D189" s="70"/>
      <c r="E189" s="45"/>
      <c r="F189" s="22"/>
      <c r="G189" s="46"/>
      <c r="H189" s="46"/>
      <c r="I189" s="47"/>
      <c r="J189" s="60"/>
    </row>
    <row r="190" spans="1:10" x14ac:dyDescent="0.25">
      <c r="B190" s="293"/>
      <c r="C190" s="80" t="s">
        <v>121</v>
      </c>
      <c r="D190" s="70"/>
      <c r="E190" s="45">
        <v>0.99</v>
      </c>
      <c r="F190" s="22"/>
      <c r="G190" s="46"/>
      <c r="H190" s="46"/>
      <c r="I190" s="47"/>
      <c r="J190" s="60"/>
    </row>
    <row r="191" spans="1:10" x14ac:dyDescent="0.25">
      <c r="B191" s="293"/>
      <c r="C191" s="80" t="s">
        <v>122</v>
      </c>
      <c r="D191" s="70"/>
      <c r="E191" s="45">
        <v>1.4696000000000002</v>
      </c>
      <c r="F191" s="22"/>
      <c r="G191" s="46"/>
      <c r="H191" s="46"/>
      <c r="I191" s="47"/>
      <c r="J191" s="60"/>
    </row>
    <row r="192" spans="1:10" x14ac:dyDescent="0.25">
      <c r="B192" s="293"/>
      <c r="C192" s="80" t="s">
        <v>88</v>
      </c>
      <c r="D192" s="49"/>
      <c r="E192" s="45">
        <v>7.8100000000000003E-2</v>
      </c>
      <c r="F192" s="22"/>
      <c r="G192" s="46"/>
      <c r="H192" s="46"/>
      <c r="I192" s="71"/>
      <c r="J192" s="260"/>
    </row>
    <row r="193" spans="2:10" x14ac:dyDescent="0.25">
      <c r="B193" s="293"/>
      <c r="C193" s="80" t="s">
        <v>123</v>
      </c>
      <c r="D193" s="49"/>
      <c r="E193" s="45">
        <v>0.13200000000000001</v>
      </c>
      <c r="F193" s="22"/>
      <c r="G193" s="46"/>
      <c r="H193" s="46"/>
      <c r="I193" s="71"/>
      <c r="J193" s="260"/>
    </row>
    <row r="194" spans="2:10" x14ac:dyDescent="0.25">
      <c r="B194" s="293"/>
      <c r="C194" s="80"/>
      <c r="D194" s="49"/>
      <c r="E194" s="45">
        <v>0.14520000000000002</v>
      </c>
      <c r="F194" s="22"/>
      <c r="G194" s="46"/>
      <c r="H194" s="46"/>
      <c r="I194" s="71"/>
      <c r="J194" s="260"/>
    </row>
    <row r="195" spans="2:10" x14ac:dyDescent="0.25">
      <c r="B195" s="293"/>
      <c r="C195" s="80" t="s">
        <v>124</v>
      </c>
      <c r="D195" s="70"/>
      <c r="E195" s="45">
        <v>0.52338000000000007</v>
      </c>
      <c r="F195" s="22"/>
      <c r="G195" s="46"/>
      <c r="H195" s="46"/>
      <c r="I195" s="71"/>
      <c r="J195" s="260"/>
    </row>
    <row r="196" spans="2:10" x14ac:dyDescent="0.25">
      <c r="B196" s="293"/>
      <c r="C196" s="80" t="s">
        <v>91</v>
      </c>
      <c r="D196" s="70"/>
      <c r="E196" s="45">
        <v>7.084E-2</v>
      </c>
      <c r="F196" s="22"/>
      <c r="G196" s="46"/>
      <c r="H196" s="46"/>
      <c r="I196" s="71"/>
      <c r="J196" s="260"/>
    </row>
    <row r="197" spans="2:10" x14ac:dyDescent="0.25">
      <c r="B197" s="293"/>
      <c r="C197" s="80" t="s">
        <v>92</v>
      </c>
      <c r="D197" s="49"/>
      <c r="E197" s="45">
        <v>0.62920000000000009</v>
      </c>
      <c r="F197" s="22"/>
      <c r="G197" s="46"/>
      <c r="H197" s="46"/>
      <c r="I197" s="71"/>
      <c r="J197" s="260"/>
    </row>
    <row r="198" spans="2:10" x14ac:dyDescent="0.25">
      <c r="B198" s="293"/>
      <c r="C198" s="80" t="s">
        <v>93</v>
      </c>
      <c r="D198" s="49"/>
      <c r="E198" s="45">
        <v>0.71390000000000009</v>
      </c>
      <c r="F198" s="22"/>
      <c r="G198" s="46"/>
      <c r="H198" s="46"/>
      <c r="I198" s="71"/>
      <c r="J198" s="260"/>
    </row>
    <row r="199" spans="2:10" x14ac:dyDescent="0.25">
      <c r="B199" s="293"/>
      <c r="C199" s="80" t="s">
        <v>125</v>
      </c>
      <c r="D199" s="49"/>
      <c r="E199" s="45">
        <v>0.44000000000000006</v>
      </c>
      <c r="F199" s="22"/>
      <c r="G199" s="46"/>
      <c r="H199" s="46"/>
      <c r="I199" s="71"/>
      <c r="J199" s="260"/>
    </row>
    <row r="200" spans="2:10" x14ac:dyDescent="0.25">
      <c r="B200" s="293"/>
      <c r="C200" s="80" t="s">
        <v>94</v>
      </c>
      <c r="D200" s="70"/>
      <c r="E200" s="45">
        <v>0.32956000000000008</v>
      </c>
      <c r="F200" s="22"/>
      <c r="G200" s="46"/>
      <c r="H200" s="46"/>
      <c r="I200" s="71"/>
      <c r="J200" s="260"/>
    </row>
    <row r="201" spans="2:10" x14ac:dyDescent="0.25">
      <c r="B201" s="293"/>
      <c r="C201" s="80" t="s">
        <v>95</v>
      </c>
      <c r="D201" s="70"/>
      <c r="E201" s="45">
        <v>0.26928000000000002</v>
      </c>
      <c r="F201" s="22"/>
      <c r="G201" s="46"/>
      <c r="H201" s="46"/>
      <c r="I201" s="71"/>
      <c r="J201" s="260"/>
    </row>
    <row r="202" spans="2:10" x14ac:dyDescent="0.25">
      <c r="B202" s="293"/>
      <c r="C202" s="69" t="s">
        <v>47</v>
      </c>
      <c r="D202" s="70"/>
      <c r="E202" s="45">
        <v>0.80190000000000017</v>
      </c>
      <c r="F202" s="22"/>
      <c r="G202" s="46"/>
      <c r="H202" s="46"/>
      <c r="I202" s="71"/>
      <c r="J202" s="260"/>
    </row>
    <row r="203" spans="2:10" x14ac:dyDescent="0.25">
      <c r="B203" s="293"/>
      <c r="C203" s="69" t="s">
        <v>96</v>
      </c>
      <c r="D203" s="70"/>
      <c r="E203" s="45">
        <v>0.11352000000000001</v>
      </c>
      <c r="F203" s="22"/>
      <c r="G203" s="46"/>
      <c r="H203" s="46"/>
      <c r="I203" s="71"/>
      <c r="J203" s="260"/>
    </row>
    <row r="204" spans="2:10" x14ac:dyDescent="0.25">
      <c r="B204" s="293"/>
      <c r="C204" s="80" t="s">
        <v>49</v>
      </c>
      <c r="D204" s="70"/>
      <c r="E204" s="45">
        <v>1.9305000000000001</v>
      </c>
      <c r="F204" s="22"/>
      <c r="G204" s="46"/>
      <c r="H204" s="46"/>
      <c r="I204" s="71"/>
      <c r="J204" s="260"/>
    </row>
    <row r="205" spans="2:10" x14ac:dyDescent="0.25">
      <c r="B205" s="293"/>
      <c r="C205" s="80" t="s">
        <v>97</v>
      </c>
      <c r="D205" s="70"/>
      <c r="E205" s="45">
        <v>0.308</v>
      </c>
      <c r="F205" s="22"/>
      <c r="G205" s="46"/>
      <c r="H205" s="46"/>
      <c r="I205" s="71"/>
      <c r="J205" s="260"/>
    </row>
    <row r="206" spans="2:10" x14ac:dyDescent="0.25">
      <c r="B206" s="293"/>
      <c r="C206" s="80" t="s">
        <v>98</v>
      </c>
      <c r="D206" s="70"/>
      <c r="E206" s="45">
        <v>0.35420000000000001</v>
      </c>
      <c r="F206" s="22"/>
      <c r="G206" s="46"/>
      <c r="H206" s="46"/>
      <c r="I206" s="71"/>
      <c r="J206" s="260"/>
    </row>
    <row r="207" spans="2:10" x14ac:dyDescent="0.25">
      <c r="B207" s="293"/>
      <c r="C207" s="80"/>
      <c r="D207" s="70"/>
      <c r="E207" s="45">
        <v>0.36432000000000003</v>
      </c>
      <c r="F207" s="22"/>
      <c r="G207" s="46"/>
      <c r="H207" s="46"/>
      <c r="I207" s="71"/>
      <c r="J207" s="260"/>
    </row>
    <row r="208" spans="2:10" x14ac:dyDescent="0.25">
      <c r="B208" s="293"/>
      <c r="C208" s="80" t="s">
        <v>100</v>
      </c>
      <c r="D208" s="70"/>
      <c r="E208" s="45">
        <v>0.74800000000000011</v>
      </c>
      <c r="F208" s="22"/>
      <c r="G208" s="46"/>
      <c r="H208" s="46"/>
      <c r="I208" s="71"/>
      <c r="J208" s="260"/>
    </row>
    <row r="209" spans="2:10" x14ac:dyDescent="0.25">
      <c r="B209" s="293"/>
      <c r="C209" s="80" t="s">
        <v>48</v>
      </c>
      <c r="D209" s="49"/>
      <c r="E209" s="45">
        <v>0.81312000000000018</v>
      </c>
      <c r="F209" s="22"/>
      <c r="G209" s="46"/>
      <c r="H209" s="46"/>
      <c r="I209" s="71"/>
      <c r="J209" s="260"/>
    </row>
    <row r="210" spans="2:10" x14ac:dyDescent="0.25">
      <c r="B210" s="293"/>
      <c r="C210" s="80" t="s">
        <v>101</v>
      </c>
      <c r="D210" s="70"/>
      <c r="E210" s="45">
        <v>7.2600000000000012E-2</v>
      </c>
      <c r="F210" s="22"/>
      <c r="G210" s="46"/>
      <c r="H210" s="46"/>
      <c r="I210" s="71"/>
      <c r="J210" s="260"/>
    </row>
    <row r="211" spans="2:10" x14ac:dyDescent="0.25">
      <c r="B211" s="293"/>
      <c r="C211" s="80" t="s">
        <v>102</v>
      </c>
      <c r="D211" s="70"/>
      <c r="E211" s="45">
        <v>0.11000000000000001</v>
      </c>
      <c r="F211" s="22"/>
      <c r="G211" s="46"/>
      <c r="H211" s="46"/>
      <c r="I211" s="71"/>
      <c r="J211" s="260"/>
    </row>
    <row r="212" spans="2:10" x14ac:dyDescent="0.25">
      <c r="B212" s="293"/>
      <c r="C212" s="80" t="s">
        <v>103</v>
      </c>
      <c r="D212" s="70"/>
      <c r="E212" s="45">
        <v>0.32890000000000003</v>
      </c>
      <c r="F212" s="22"/>
      <c r="G212" s="46"/>
      <c r="H212" s="46"/>
      <c r="I212" s="71"/>
      <c r="J212" s="260"/>
    </row>
    <row r="213" spans="2:10" x14ac:dyDescent="0.25">
      <c r="B213" s="293"/>
      <c r="C213" s="80" t="s">
        <v>104</v>
      </c>
      <c r="D213" s="70"/>
      <c r="E213" s="45">
        <v>0.20075000000000001</v>
      </c>
      <c r="F213" s="22"/>
      <c r="G213" s="46"/>
      <c r="H213" s="46"/>
      <c r="I213" s="71"/>
      <c r="J213" s="260"/>
    </row>
    <row r="214" spans="2:10" x14ac:dyDescent="0.25">
      <c r="B214" s="293"/>
      <c r="C214" s="80" t="s">
        <v>52</v>
      </c>
      <c r="D214" s="49"/>
      <c r="E214" s="45">
        <v>0.25410000000000005</v>
      </c>
      <c r="F214" s="22"/>
      <c r="G214" s="46"/>
      <c r="H214" s="46"/>
      <c r="I214" s="71"/>
      <c r="J214" s="260"/>
    </row>
    <row r="215" spans="2:10" x14ac:dyDescent="0.25">
      <c r="B215" s="293"/>
      <c r="C215" s="80"/>
      <c r="D215" s="49"/>
      <c r="E215" s="45">
        <v>0.20900000000000002</v>
      </c>
      <c r="F215" s="22"/>
      <c r="G215" s="46"/>
      <c r="H215" s="46"/>
      <c r="I215" s="71"/>
      <c r="J215" s="260"/>
    </row>
    <row r="216" spans="2:10" x14ac:dyDescent="0.25">
      <c r="B216" s="293"/>
      <c r="C216" s="80"/>
      <c r="D216" s="49"/>
      <c r="E216" s="45">
        <v>0.31624999999999998</v>
      </c>
      <c r="F216" s="22"/>
      <c r="G216" s="46"/>
      <c r="H216" s="46"/>
      <c r="I216" s="71"/>
      <c r="J216" s="260"/>
    </row>
    <row r="217" spans="2:10" x14ac:dyDescent="0.25">
      <c r="B217" s="293"/>
      <c r="C217" s="80"/>
      <c r="D217" s="49"/>
      <c r="E217" s="45">
        <v>0.23100000000000001</v>
      </c>
      <c r="F217" s="22"/>
      <c r="G217" s="46"/>
      <c r="H217" s="46"/>
      <c r="I217" s="71"/>
      <c r="J217" s="260"/>
    </row>
    <row r="218" spans="2:10" x14ac:dyDescent="0.25">
      <c r="B218" s="293"/>
      <c r="C218" s="80" t="s">
        <v>105</v>
      </c>
      <c r="D218" s="70"/>
      <c r="E218" s="45">
        <v>0.35090000000000005</v>
      </c>
      <c r="F218" s="22"/>
      <c r="G218" s="46"/>
      <c r="H218" s="46"/>
      <c r="I218" s="71"/>
      <c r="J218" s="260"/>
    </row>
    <row r="219" spans="2:10" x14ac:dyDescent="0.25">
      <c r="B219" s="293"/>
      <c r="C219" s="80"/>
      <c r="D219" s="70"/>
      <c r="E219" s="45">
        <v>0.61380000000000012</v>
      </c>
      <c r="F219" s="22"/>
      <c r="G219" s="46"/>
      <c r="H219" s="46"/>
      <c r="I219" s="71"/>
      <c r="J219" s="260"/>
    </row>
    <row r="220" spans="2:10" x14ac:dyDescent="0.25">
      <c r="B220" s="293"/>
      <c r="C220" s="80" t="s">
        <v>126</v>
      </c>
      <c r="D220" s="70"/>
      <c r="E220" s="45">
        <v>0.28050000000000003</v>
      </c>
      <c r="F220" s="22"/>
      <c r="G220" s="46"/>
      <c r="H220" s="46"/>
      <c r="I220" s="71"/>
      <c r="J220" s="260"/>
    </row>
    <row r="221" spans="2:10" x14ac:dyDescent="0.25">
      <c r="B221" s="293"/>
      <c r="C221" s="80"/>
      <c r="D221" s="87" t="s">
        <v>34</v>
      </c>
      <c r="E221" s="56">
        <v>14.192419999999997</v>
      </c>
      <c r="F221" s="22"/>
      <c r="G221" s="46">
        <v>44.011886021350115</v>
      </c>
      <c r="H221" s="46">
        <f>G221*E221</f>
        <v>624.63517140712963</v>
      </c>
      <c r="I221" s="46"/>
      <c r="J221" s="260"/>
    </row>
    <row r="222" spans="2:10" x14ac:dyDescent="0.25">
      <c r="B222" s="293"/>
      <c r="C222" s="88" t="s">
        <v>106</v>
      </c>
      <c r="D222" s="87"/>
      <c r="E222" s="45"/>
      <c r="F222" s="22"/>
      <c r="G222" s="46"/>
      <c r="H222" s="46"/>
      <c r="I222" s="71"/>
      <c r="J222" s="260"/>
    </row>
    <row r="223" spans="2:10" x14ac:dyDescent="0.25">
      <c r="B223" s="293"/>
      <c r="C223" s="72" t="s">
        <v>107</v>
      </c>
      <c r="D223" s="70"/>
      <c r="E223" s="45">
        <v>0.75020000000000009</v>
      </c>
      <c r="F223" s="22"/>
      <c r="G223" s="46"/>
      <c r="H223" s="46"/>
      <c r="I223" s="71"/>
      <c r="J223" s="260"/>
    </row>
    <row r="224" spans="2:10" x14ac:dyDescent="0.25">
      <c r="B224" s="293"/>
      <c r="C224" s="80" t="s">
        <v>127</v>
      </c>
      <c r="D224" s="93"/>
      <c r="E224" s="45">
        <v>0.80135000000000001</v>
      </c>
      <c r="F224" s="22"/>
      <c r="G224" s="46"/>
      <c r="H224" s="46"/>
      <c r="I224" s="71"/>
      <c r="J224" s="260"/>
    </row>
    <row r="225" spans="2:10" x14ac:dyDescent="0.25">
      <c r="B225" s="293"/>
      <c r="C225" s="80" t="s">
        <v>58</v>
      </c>
      <c r="D225" s="70"/>
      <c r="E225" s="45">
        <v>0.23760000000000003</v>
      </c>
      <c r="F225" s="22"/>
      <c r="G225" s="46"/>
      <c r="H225" s="46"/>
      <c r="I225" s="71"/>
      <c r="J225" s="260"/>
    </row>
    <row r="226" spans="2:10" x14ac:dyDescent="0.25">
      <c r="B226" s="293"/>
      <c r="C226" s="69" t="s">
        <v>108</v>
      </c>
      <c r="D226" s="70"/>
      <c r="E226" s="45">
        <v>0.35640000000000011</v>
      </c>
      <c r="F226" s="22"/>
      <c r="G226" s="46"/>
      <c r="H226" s="46"/>
      <c r="I226" s="71"/>
      <c r="J226" s="260"/>
    </row>
    <row r="227" spans="2:10" x14ac:dyDescent="0.25">
      <c r="B227" s="293"/>
      <c r="C227" s="80" t="s">
        <v>109</v>
      </c>
      <c r="D227" s="70"/>
      <c r="E227" s="45">
        <v>0.11220000000000002</v>
      </c>
      <c r="F227" s="22"/>
      <c r="G227" s="46"/>
      <c r="H227" s="46"/>
      <c r="I227" s="71"/>
      <c r="J227" s="260"/>
    </row>
    <row r="228" spans="2:10" x14ac:dyDescent="0.25">
      <c r="B228" s="293"/>
      <c r="C228" s="69"/>
      <c r="D228" s="70"/>
      <c r="E228" s="45">
        <v>9.3500000000000014E-2</v>
      </c>
      <c r="F228" s="22"/>
      <c r="G228" s="46"/>
      <c r="H228" s="46"/>
      <c r="I228" s="71"/>
      <c r="J228" s="260"/>
    </row>
    <row r="229" spans="2:10" x14ac:dyDescent="0.25">
      <c r="B229" s="293"/>
      <c r="C229" s="69"/>
      <c r="D229" s="70"/>
      <c r="E229" s="45">
        <v>0.16445000000000001</v>
      </c>
      <c r="F229" s="22"/>
      <c r="G229" s="46"/>
      <c r="H229" s="46"/>
      <c r="I229" s="71"/>
      <c r="J229" s="260"/>
    </row>
    <row r="230" spans="2:10" x14ac:dyDescent="0.25">
      <c r="B230" s="293"/>
      <c r="C230" s="69"/>
      <c r="D230" s="70"/>
      <c r="E230" s="45">
        <v>0.39270000000000005</v>
      </c>
      <c r="F230" s="22"/>
      <c r="G230" s="46"/>
      <c r="H230" s="46"/>
      <c r="I230" s="71"/>
      <c r="J230" s="260"/>
    </row>
    <row r="231" spans="2:10" x14ac:dyDescent="0.25">
      <c r="B231" s="293"/>
      <c r="C231" s="69" t="s">
        <v>110</v>
      </c>
      <c r="D231" s="70"/>
      <c r="E231" s="45">
        <v>1.8714300000000004</v>
      </c>
      <c r="F231" s="22"/>
      <c r="G231" s="46"/>
      <c r="H231" s="46"/>
      <c r="I231" s="71"/>
      <c r="J231" s="260"/>
    </row>
    <row r="232" spans="2:10" x14ac:dyDescent="0.25">
      <c r="B232" s="293"/>
      <c r="C232" s="69"/>
      <c r="D232" s="70"/>
      <c r="E232" s="45">
        <v>0.28072000000000003</v>
      </c>
      <c r="F232" s="22"/>
      <c r="G232" s="46"/>
      <c r="H232" s="46"/>
      <c r="I232" s="71"/>
      <c r="J232" s="260"/>
    </row>
    <row r="233" spans="2:10" x14ac:dyDescent="0.25">
      <c r="B233" s="293"/>
      <c r="C233" s="80" t="s">
        <v>111</v>
      </c>
      <c r="D233" s="70"/>
      <c r="E233" s="45">
        <v>0.96096000000000026</v>
      </c>
      <c r="F233" s="22"/>
      <c r="G233" s="46"/>
      <c r="H233" s="46"/>
      <c r="I233" s="71"/>
      <c r="J233" s="260"/>
    </row>
    <row r="234" spans="2:10" x14ac:dyDescent="0.25">
      <c r="B234" s="293"/>
      <c r="C234" s="80" t="s">
        <v>112</v>
      </c>
      <c r="D234" s="70"/>
      <c r="E234" s="45">
        <v>0.16445000000000004</v>
      </c>
      <c r="F234" s="22"/>
      <c r="G234" s="46"/>
      <c r="H234" s="46"/>
      <c r="I234" s="71"/>
      <c r="J234" s="260"/>
    </row>
    <row r="235" spans="2:10" x14ac:dyDescent="0.25">
      <c r="B235" s="293"/>
      <c r="C235" s="80" t="s">
        <v>113</v>
      </c>
      <c r="D235" s="70"/>
      <c r="E235" s="45">
        <v>0.31074999999999997</v>
      </c>
      <c r="F235" s="22"/>
      <c r="G235" s="46"/>
      <c r="H235" s="46"/>
      <c r="I235" s="71"/>
      <c r="J235" s="260"/>
    </row>
    <row r="236" spans="2:10" x14ac:dyDescent="0.25">
      <c r="B236" s="293"/>
      <c r="C236" s="80" t="s">
        <v>114</v>
      </c>
      <c r="D236" s="70"/>
      <c r="E236" s="45">
        <v>0.18590000000000004</v>
      </c>
      <c r="F236" s="22"/>
      <c r="G236" s="46"/>
      <c r="H236" s="46"/>
      <c r="I236" s="71"/>
      <c r="J236" s="260"/>
    </row>
    <row r="237" spans="2:10" x14ac:dyDescent="0.25">
      <c r="B237" s="293"/>
      <c r="C237" s="69" t="s">
        <v>115</v>
      </c>
      <c r="D237" s="70"/>
      <c r="E237" s="45">
        <v>0.32472000000000001</v>
      </c>
      <c r="F237" s="22"/>
      <c r="G237" s="46"/>
      <c r="H237" s="46"/>
      <c r="I237" s="71"/>
      <c r="J237" s="260"/>
    </row>
    <row r="238" spans="2:10" x14ac:dyDescent="0.25">
      <c r="B238" s="293"/>
      <c r="C238" s="69"/>
      <c r="D238" s="70"/>
      <c r="E238" s="45">
        <v>0.23584000000000002</v>
      </c>
      <c r="F238" s="22"/>
      <c r="G238" s="46"/>
      <c r="H238" s="46"/>
      <c r="I238" s="71"/>
      <c r="J238" s="260"/>
    </row>
    <row r="239" spans="2:10" x14ac:dyDescent="0.25">
      <c r="B239" s="293"/>
      <c r="C239" s="69" t="s">
        <v>105</v>
      </c>
      <c r="D239" s="70"/>
      <c r="E239" s="45">
        <v>0.36300000000000004</v>
      </c>
      <c r="F239" s="22"/>
      <c r="G239" s="46"/>
      <c r="H239" s="46"/>
      <c r="I239" s="71"/>
      <c r="J239" s="260"/>
    </row>
    <row r="240" spans="2:10" x14ac:dyDescent="0.25">
      <c r="B240" s="293"/>
      <c r="C240" s="69"/>
      <c r="D240" s="70"/>
      <c r="E240" s="45">
        <v>1.8414000000000004</v>
      </c>
      <c r="F240" s="22"/>
      <c r="G240" s="46"/>
      <c r="H240" s="46"/>
      <c r="I240" s="71"/>
      <c r="J240" s="260"/>
    </row>
    <row r="241" spans="2:10" x14ac:dyDescent="0.25">
      <c r="B241" s="293"/>
      <c r="C241" s="84"/>
      <c r="D241" s="70" t="s">
        <v>34</v>
      </c>
      <c r="E241" s="56">
        <v>9.4475700000000025</v>
      </c>
      <c r="F241" s="22"/>
      <c r="G241" s="46">
        <v>44.011886021350115</v>
      </c>
      <c r="H241" s="46">
        <f>G241*E241</f>
        <v>415.80537401872681</v>
      </c>
      <c r="I241" s="46"/>
      <c r="J241" s="260"/>
    </row>
    <row r="242" spans="2:10" x14ac:dyDescent="0.25">
      <c r="B242" s="293"/>
      <c r="C242" s="84"/>
      <c r="D242" s="70"/>
      <c r="E242" s="45"/>
      <c r="F242" s="22"/>
      <c r="G242" s="46"/>
      <c r="H242" s="46"/>
      <c r="I242" s="71"/>
      <c r="J242" s="260"/>
    </row>
    <row r="243" spans="2:10" x14ac:dyDescent="0.25">
      <c r="B243" s="293">
        <v>15</v>
      </c>
      <c r="C243" s="48" t="s">
        <v>128</v>
      </c>
      <c r="D243" s="70"/>
      <c r="E243" s="45"/>
      <c r="F243" s="22"/>
      <c r="G243" s="46"/>
      <c r="H243" s="46"/>
      <c r="I243" s="47"/>
      <c r="J243" s="60"/>
    </row>
    <row r="244" spans="2:10" ht="75" x14ac:dyDescent="0.25">
      <c r="B244" s="293"/>
      <c r="C244" s="64" t="s">
        <v>129</v>
      </c>
      <c r="D244" s="70"/>
      <c r="E244" s="45"/>
      <c r="F244" s="22"/>
      <c r="G244" s="46"/>
      <c r="H244" s="46"/>
      <c r="I244" s="47"/>
      <c r="J244" s="60"/>
    </row>
    <row r="245" spans="2:10" x14ac:dyDescent="0.25">
      <c r="B245" s="293"/>
      <c r="C245" s="81" t="s">
        <v>130</v>
      </c>
      <c r="D245" s="70" t="s">
        <v>34</v>
      </c>
      <c r="E245" s="56">
        <v>2.3220000000000001</v>
      </c>
      <c r="F245" s="22"/>
      <c r="G245" s="46">
        <v>515.59010346693083</v>
      </c>
      <c r="H245" s="46">
        <f>G245*E245</f>
        <v>1197.2002202502133</v>
      </c>
      <c r="I245" s="46"/>
      <c r="J245" s="60"/>
    </row>
    <row r="246" spans="2:10" x14ac:dyDescent="0.25">
      <c r="B246" s="293"/>
      <c r="C246" s="59"/>
      <c r="D246" s="70"/>
      <c r="E246" s="45"/>
      <c r="F246" s="22"/>
      <c r="G246" s="46"/>
      <c r="H246" s="46"/>
      <c r="I246" s="47"/>
      <c r="J246" s="60"/>
    </row>
    <row r="247" spans="2:10" x14ac:dyDescent="0.25">
      <c r="B247" s="293">
        <v>16</v>
      </c>
      <c r="C247" s="48" t="s">
        <v>131</v>
      </c>
      <c r="D247" s="49"/>
      <c r="E247" s="45"/>
      <c r="F247" s="22"/>
      <c r="G247" s="46"/>
      <c r="H247" s="46"/>
      <c r="I247" s="47"/>
      <c r="J247" s="60"/>
    </row>
    <row r="248" spans="2:10" ht="90" x14ac:dyDescent="0.25">
      <c r="B248" s="293"/>
      <c r="C248" s="59" t="s">
        <v>132</v>
      </c>
      <c r="D248" s="49"/>
      <c r="E248" s="45"/>
      <c r="F248" s="22"/>
      <c r="G248" s="46"/>
      <c r="H248" s="46"/>
      <c r="I248" s="47"/>
      <c r="J248" s="60"/>
    </row>
    <row r="249" spans="2:10" x14ac:dyDescent="0.25">
      <c r="B249" s="293"/>
      <c r="C249" s="80" t="s">
        <v>133</v>
      </c>
      <c r="D249" s="49"/>
      <c r="E249" s="45">
        <v>1</v>
      </c>
      <c r="F249" s="22"/>
      <c r="G249" s="46"/>
      <c r="H249" s="46"/>
      <c r="I249" s="71"/>
      <c r="J249" s="260"/>
    </row>
    <row r="250" spans="2:10" x14ac:dyDescent="0.25">
      <c r="B250" s="293"/>
      <c r="C250" s="80" t="s">
        <v>134</v>
      </c>
      <c r="D250" s="49"/>
      <c r="E250" s="45">
        <v>1</v>
      </c>
      <c r="F250" s="22"/>
      <c r="G250" s="46"/>
      <c r="H250" s="46"/>
      <c r="I250" s="71"/>
      <c r="J250" s="260"/>
    </row>
    <row r="251" spans="2:10" x14ac:dyDescent="0.25">
      <c r="B251" s="293"/>
      <c r="C251" s="80" t="s">
        <v>135</v>
      </c>
      <c r="D251" s="49"/>
      <c r="E251" s="45">
        <v>1</v>
      </c>
      <c r="F251" s="22"/>
      <c r="G251" s="46"/>
      <c r="H251" s="46"/>
      <c r="I251" s="71"/>
      <c r="J251" s="260"/>
    </row>
    <row r="252" spans="2:10" x14ac:dyDescent="0.25">
      <c r="B252" s="293"/>
      <c r="C252" s="80" t="s">
        <v>136</v>
      </c>
      <c r="D252" s="49"/>
      <c r="E252" s="45">
        <v>1</v>
      </c>
      <c r="F252" s="22"/>
      <c r="G252" s="46"/>
      <c r="H252" s="46"/>
      <c r="I252" s="71"/>
      <c r="J252" s="260"/>
    </row>
    <row r="253" spans="2:10" x14ac:dyDescent="0.25">
      <c r="B253" s="293"/>
      <c r="C253" s="80" t="s">
        <v>137</v>
      </c>
      <c r="D253" s="49"/>
      <c r="E253" s="45">
        <v>2</v>
      </c>
      <c r="F253" s="22"/>
      <c r="G253" s="46"/>
      <c r="H253" s="46"/>
      <c r="I253" s="71"/>
      <c r="J253" s="260"/>
    </row>
    <row r="254" spans="2:10" x14ac:dyDescent="0.25">
      <c r="B254" s="293"/>
      <c r="C254" s="80" t="s">
        <v>138</v>
      </c>
      <c r="D254" s="49"/>
      <c r="E254" s="45">
        <v>1</v>
      </c>
      <c r="F254" s="22"/>
      <c r="G254" s="46"/>
      <c r="H254" s="46"/>
      <c r="I254" s="71"/>
      <c r="J254" s="260"/>
    </row>
    <row r="255" spans="2:10" x14ac:dyDescent="0.25">
      <c r="B255" s="293"/>
      <c r="C255" s="80" t="s">
        <v>139</v>
      </c>
      <c r="D255" s="49"/>
      <c r="E255" s="45">
        <v>1</v>
      </c>
      <c r="F255" s="22"/>
      <c r="G255" s="46"/>
      <c r="H255" s="46"/>
      <c r="I255" s="71"/>
      <c r="J255" s="260"/>
    </row>
    <row r="256" spans="2:10" x14ac:dyDescent="0.25">
      <c r="B256" s="293"/>
      <c r="C256" s="80" t="s">
        <v>140</v>
      </c>
      <c r="D256" s="49"/>
      <c r="E256" s="45">
        <v>1</v>
      </c>
      <c r="F256" s="22"/>
      <c r="G256" s="46"/>
      <c r="H256" s="46"/>
      <c r="I256" s="71"/>
      <c r="J256" s="260"/>
    </row>
    <row r="257" spans="2:10" x14ac:dyDescent="0.25">
      <c r="B257" s="293"/>
      <c r="C257" s="80" t="s">
        <v>141</v>
      </c>
      <c r="D257" s="49"/>
      <c r="E257" s="45">
        <v>1</v>
      </c>
      <c r="F257" s="22"/>
      <c r="G257" s="46"/>
      <c r="H257" s="46"/>
      <c r="I257" s="71"/>
      <c r="J257" s="260"/>
    </row>
    <row r="258" spans="2:10" x14ac:dyDescent="0.25">
      <c r="B258" s="293"/>
      <c r="C258" s="80" t="s">
        <v>142</v>
      </c>
      <c r="D258" s="49"/>
      <c r="E258" s="45">
        <v>1</v>
      </c>
      <c r="F258" s="22"/>
      <c r="G258" s="46"/>
      <c r="H258" s="46"/>
      <c r="I258" s="71"/>
      <c r="J258" s="260"/>
    </row>
    <row r="259" spans="2:10" x14ac:dyDescent="0.25">
      <c r="B259" s="293"/>
      <c r="C259" s="80" t="s">
        <v>143</v>
      </c>
      <c r="D259" s="49"/>
      <c r="E259" s="45">
        <v>1</v>
      </c>
      <c r="F259" s="22"/>
      <c r="G259" s="46"/>
      <c r="H259" s="46"/>
      <c r="I259" s="71"/>
      <c r="J259" s="260"/>
    </row>
    <row r="260" spans="2:10" x14ac:dyDescent="0.25">
      <c r="B260" s="293"/>
      <c r="C260" s="80" t="s">
        <v>144</v>
      </c>
      <c r="D260" s="49"/>
      <c r="E260" s="45">
        <v>1</v>
      </c>
      <c r="F260" s="22"/>
      <c r="G260" s="46"/>
      <c r="H260" s="46"/>
      <c r="I260" s="71"/>
      <c r="J260" s="260"/>
    </row>
    <row r="261" spans="2:10" x14ac:dyDescent="0.25">
      <c r="B261" s="293"/>
      <c r="C261" s="80" t="s">
        <v>145</v>
      </c>
      <c r="D261" s="49"/>
      <c r="E261" s="45">
        <v>2</v>
      </c>
      <c r="F261" s="22"/>
      <c r="G261" s="46"/>
      <c r="H261" s="46"/>
      <c r="I261" s="71"/>
      <c r="J261" s="260"/>
    </row>
    <row r="262" spans="2:10" x14ac:dyDescent="0.25">
      <c r="B262" s="293"/>
      <c r="C262" s="80" t="s">
        <v>146</v>
      </c>
      <c r="D262" s="49"/>
      <c r="E262" s="45">
        <v>2</v>
      </c>
      <c r="F262" s="22"/>
      <c r="G262" s="46"/>
      <c r="H262" s="46"/>
      <c r="I262" s="71"/>
      <c r="J262" s="260"/>
    </row>
    <row r="263" spans="2:10" x14ac:dyDescent="0.25">
      <c r="B263" s="293"/>
      <c r="C263" s="80" t="s">
        <v>147</v>
      </c>
      <c r="D263" s="49"/>
      <c r="E263" s="45">
        <v>1</v>
      </c>
      <c r="F263" s="22"/>
      <c r="G263" s="46"/>
      <c r="H263" s="46"/>
      <c r="I263" s="71"/>
      <c r="J263" s="260"/>
    </row>
    <row r="264" spans="2:10" x14ac:dyDescent="0.25">
      <c r="B264" s="293"/>
      <c r="C264" s="80" t="s">
        <v>148</v>
      </c>
      <c r="D264" s="49"/>
      <c r="E264" s="45">
        <v>1</v>
      </c>
      <c r="F264" s="22"/>
      <c r="G264" s="46"/>
      <c r="H264" s="46"/>
      <c r="I264" s="71"/>
      <c r="J264" s="260"/>
    </row>
    <row r="265" spans="2:10" x14ac:dyDescent="0.25">
      <c r="B265" s="293"/>
      <c r="C265" s="80" t="s">
        <v>149</v>
      </c>
      <c r="D265" s="49"/>
      <c r="E265" s="45">
        <v>1</v>
      </c>
      <c r="F265" s="22"/>
      <c r="G265" s="46"/>
      <c r="H265" s="46"/>
      <c r="I265" s="71"/>
      <c r="J265" s="260"/>
    </row>
    <row r="266" spans="2:10" x14ac:dyDescent="0.25">
      <c r="B266" s="293"/>
      <c r="C266" s="80" t="s">
        <v>150</v>
      </c>
      <c r="D266" s="49"/>
      <c r="E266" s="45">
        <v>1</v>
      </c>
      <c r="F266" s="22"/>
      <c r="G266" s="46"/>
      <c r="H266" s="46"/>
      <c r="I266" s="71"/>
      <c r="J266" s="260"/>
    </row>
    <row r="267" spans="2:10" x14ac:dyDescent="0.25">
      <c r="B267" s="293"/>
      <c r="C267" s="59"/>
      <c r="D267" s="70" t="s">
        <v>21</v>
      </c>
      <c r="E267" s="56">
        <v>21</v>
      </c>
      <c r="F267" s="22"/>
      <c r="G267" s="46">
        <v>44.209761142140124</v>
      </c>
      <c r="H267" s="46">
        <f>G267*E267</f>
        <v>928.40498398494265</v>
      </c>
      <c r="I267" s="46"/>
      <c r="J267" s="260"/>
    </row>
    <row r="268" spans="2:10" x14ac:dyDescent="0.25">
      <c r="B268" s="293"/>
      <c r="C268" s="59"/>
      <c r="D268" s="70"/>
      <c r="E268" s="45"/>
      <c r="F268" s="22"/>
      <c r="G268" s="46"/>
      <c r="H268" s="46"/>
      <c r="I268" s="47"/>
      <c r="J268" s="60"/>
    </row>
    <row r="269" spans="2:10" x14ac:dyDescent="0.25">
      <c r="B269" s="293">
        <v>17</v>
      </c>
      <c r="C269" s="48" t="s">
        <v>151</v>
      </c>
      <c r="D269" s="70"/>
      <c r="E269" s="45"/>
      <c r="F269" s="22"/>
      <c r="G269" s="46"/>
      <c r="H269" s="46"/>
      <c r="I269" s="47"/>
      <c r="J269" s="60"/>
    </row>
    <row r="270" spans="2:10" ht="120" x14ac:dyDescent="0.25">
      <c r="B270" s="293"/>
      <c r="C270" s="59" t="s">
        <v>152</v>
      </c>
      <c r="D270" s="70"/>
      <c r="E270" s="45"/>
      <c r="F270" s="22"/>
      <c r="G270" s="46"/>
      <c r="H270" s="46"/>
      <c r="I270" s="47"/>
      <c r="J270" s="60"/>
    </row>
    <row r="271" spans="2:10" x14ac:dyDescent="0.25">
      <c r="B271" s="293"/>
      <c r="C271" s="81" t="s">
        <v>153</v>
      </c>
      <c r="D271" s="70" t="s">
        <v>84</v>
      </c>
      <c r="E271" s="56">
        <v>10.119999999999999</v>
      </c>
      <c r="F271" s="22"/>
      <c r="G271" s="46">
        <v>40.625155784955439</v>
      </c>
      <c r="H271" s="46">
        <f>G271*E271</f>
        <v>411.12657654374902</v>
      </c>
      <c r="I271" s="46"/>
      <c r="J271" s="60"/>
    </row>
    <row r="272" spans="2:10" x14ac:dyDescent="0.25">
      <c r="B272" s="293"/>
      <c r="C272" s="94"/>
      <c r="D272" s="70"/>
      <c r="E272" s="45"/>
      <c r="F272" s="22"/>
      <c r="G272" s="46"/>
      <c r="H272" s="46"/>
      <c r="I272" s="47"/>
      <c r="J272" s="60"/>
    </row>
    <row r="273" spans="2:10" x14ac:dyDescent="0.25">
      <c r="B273" s="293">
        <v>18</v>
      </c>
      <c r="C273" s="75" t="s">
        <v>154</v>
      </c>
      <c r="D273" s="95"/>
      <c r="E273" s="45"/>
      <c r="F273" s="22"/>
      <c r="G273" s="96"/>
      <c r="H273" s="96"/>
      <c r="I273" s="77"/>
      <c r="J273" s="261"/>
    </row>
    <row r="274" spans="2:10" ht="105" x14ac:dyDescent="0.25">
      <c r="B274" s="293"/>
      <c r="C274" s="59" t="s">
        <v>155</v>
      </c>
      <c r="D274" s="70"/>
      <c r="E274" s="45"/>
      <c r="F274" s="22"/>
      <c r="G274" s="46"/>
      <c r="H274" s="46"/>
      <c r="I274" s="47"/>
      <c r="J274" s="60"/>
    </row>
    <row r="275" spans="2:10" x14ac:dyDescent="0.25">
      <c r="B275" s="293"/>
      <c r="C275" s="81" t="s">
        <v>156</v>
      </c>
      <c r="D275" s="70" t="s">
        <v>84</v>
      </c>
      <c r="E275" s="56">
        <v>11.407000000000002</v>
      </c>
      <c r="F275" s="22"/>
      <c r="G275" s="46">
        <v>40.625155784955439</v>
      </c>
      <c r="H275" s="46">
        <f>G275*E275</f>
        <v>463.41115203898676</v>
      </c>
      <c r="I275" s="46"/>
      <c r="J275" s="60"/>
    </row>
    <row r="276" spans="2:10" x14ac:dyDescent="0.25">
      <c r="B276" s="293"/>
      <c r="C276" s="94"/>
      <c r="D276" s="70"/>
      <c r="E276" s="45"/>
      <c r="F276" s="22"/>
      <c r="G276" s="46"/>
      <c r="H276" s="46"/>
      <c r="I276" s="47"/>
      <c r="J276" s="60"/>
    </row>
    <row r="277" spans="2:10" x14ac:dyDescent="0.25">
      <c r="B277" s="293">
        <v>19</v>
      </c>
      <c r="C277" s="75" t="s">
        <v>157</v>
      </c>
      <c r="D277" s="95"/>
      <c r="E277" s="45"/>
      <c r="F277" s="22"/>
      <c r="G277" s="96"/>
      <c r="H277" s="96"/>
      <c r="I277" s="77"/>
      <c r="J277" s="261"/>
    </row>
    <row r="278" spans="2:10" ht="105" x14ac:dyDescent="0.25">
      <c r="B278" s="293"/>
      <c r="C278" s="59" t="s">
        <v>158</v>
      </c>
      <c r="D278" s="70"/>
      <c r="E278" s="45"/>
      <c r="F278" s="22"/>
      <c r="G278" s="46"/>
      <c r="H278" s="46"/>
      <c r="I278" s="47"/>
      <c r="J278" s="265" t="s">
        <v>118</v>
      </c>
    </row>
    <row r="279" spans="2:10" x14ac:dyDescent="0.25">
      <c r="B279" s="293"/>
      <c r="C279" s="81" t="s">
        <v>156</v>
      </c>
      <c r="D279" s="70" t="s">
        <v>84</v>
      </c>
      <c r="E279" s="56">
        <v>23.617000000000001</v>
      </c>
      <c r="F279" s="22"/>
      <c r="G279" s="46">
        <v>44.000738127221098</v>
      </c>
      <c r="H279" s="46">
        <f>G279*E279</f>
        <v>1039.1654323505807</v>
      </c>
      <c r="I279" s="46"/>
      <c r="J279" s="60"/>
    </row>
    <row r="280" spans="2:10" x14ac:dyDescent="0.25">
      <c r="B280" s="293"/>
      <c r="C280" s="64"/>
      <c r="D280" s="70"/>
      <c r="E280" s="45"/>
      <c r="F280" s="22"/>
      <c r="G280" s="46"/>
      <c r="H280" s="46"/>
      <c r="I280" s="47"/>
      <c r="J280" s="60"/>
    </row>
    <row r="281" spans="2:10" x14ac:dyDescent="0.25">
      <c r="B281" s="293">
        <v>20</v>
      </c>
      <c r="C281" s="97" t="s">
        <v>159</v>
      </c>
      <c r="D281" s="70"/>
      <c r="E281" s="45"/>
      <c r="F281" s="22"/>
      <c r="G281" s="46"/>
      <c r="H281" s="46"/>
      <c r="I281" s="47"/>
      <c r="J281" s="60"/>
    </row>
    <row r="282" spans="2:10" ht="240" x14ac:dyDescent="0.25">
      <c r="B282" s="293"/>
      <c r="C282" s="59" t="s">
        <v>160</v>
      </c>
      <c r="D282" s="70"/>
      <c r="E282" s="45"/>
      <c r="F282" s="22"/>
      <c r="G282" s="46"/>
      <c r="H282" s="46"/>
      <c r="I282" s="47"/>
      <c r="J282" s="60"/>
    </row>
    <row r="283" spans="2:10" x14ac:dyDescent="0.25">
      <c r="B283" s="293"/>
      <c r="C283" s="69" t="s">
        <v>161</v>
      </c>
      <c r="D283" s="70"/>
      <c r="E283" s="45">
        <v>13.97</v>
      </c>
      <c r="F283" s="22"/>
      <c r="G283" s="46"/>
      <c r="H283" s="46"/>
      <c r="I283" s="71"/>
      <c r="J283" s="260"/>
    </row>
    <row r="284" spans="2:10" x14ac:dyDescent="0.25">
      <c r="B284" s="293"/>
      <c r="C284" s="69" t="s">
        <v>162</v>
      </c>
      <c r="D284" s="70"/>
      <c r="E284" s="45">
        <v>14.190000000000001</v>
      </c>
      <c r="F284" s="22"/>
      <c r="G284" s="46"/>
      <c r="H284" s="46"/>
      <c r="I284" s="71"/>
      <c r="J284" s="260"/>
    </row>
    <row r="285" spans="2:10" x14ac:dyDescent="0.25">
      <c r="B285" s="293"/>
      <c r="C285" s="69" t="s">
        <v>163</v>
      </c>
      <c r="D285" s="70"/>
      <c r="E285" s="45">
        <v>16.39</v>
      </c>
      <c r="F285" s="22"/>
      <c r="G285" s="46"/>
      <c r="H285" s="46"/>
      <c r="I285" s="71"/>
      <c r="J285" s="260"/>
    </row>
    <row r="286" spans="2:10" x14ac:dyDescent="0.25">
      <c r="B286" s="293"/>
      <c r="C286" s="81"/>
      <c r="D286" s="70" t="s">
        <v>164</v>
      </c>
      <c r="E286" s="56">
        <v>44.550000000000004</v>
      </c>
      <c r="F286" s="22"/>
      <c r="G286" s="46">
        <v>49.468780197502809</v>
      </c>
      <c r="H286" s="46">
        <f>G286*E286</f>
        <v>2203.8341577987503</v>
      </c>
      <c r="I286" s="46"/>
      <c r="J286" s="260"/>
    </row>
    <row r="287" spans="2:10" x14ac:dyDescent="0.25">
      <c r="B287" s="293">
        <v>21</v>
      </c>
      <c r="C287" s="97" t="s">
        <v>165</v>
      </c>
      <c r="D287" s="70"/>
      <c r="E287" s="45"/>
      <c r="F287" s="22"/>
      <c r="G287" s="46"/>
      <c r="H287" s="46"/>
      <c r="I287" s="47"/>
      <c r="J287" s="60"/>
    </row>
    <row r="288" spans="2:10" ht="225" x14ac:dyDescent="0.25">
      <c r="B288" s="293"/>
      <c r="C288" s="59" t="s">
        <v>166</v>
      </c>
      <c r="D288" s="70"/>
      <c r="E288" s="45"/>
      <c r="F288" s="22"/>
      <c r="G288" s="46"/>
      <c r="H288" s="46"/>
      <c r="I288" s="47"/>
      <c r="J288" s="60"/>
    </row>
    <row r="289" spans="2:10" x14ac:dyDescent="0.25">
      <c r="B289" s="293"/>
      <c r="C289" s="69" t="s">
        <v>162</v>
      </c>
      <c r="D289" s="70"/>
      <c r="E289" s="45">
        <v>14.190000000000001</v>
      </c>
      <c r="F289" s="22"/>
      <c r="G289" s="46"/>
      <c r="H289" s="46"/>
      <c r="I289" s="71"/>
      <c r="J289" s="260"/>
    </row>
    <row r="290" spans="2:10" x14ac:dyDescent="0.25">
      <c r="B290" s="293"/>
      <c r="C290" s="69" t="s">
        <v>163</v>
      </c>
      <c r="D290" s="70"/>
      <c r="E290" s="45">
        <v>16.39</v>
      </c>
      <c r="F290" s="22"/>
      <c r="G290" s="46"/>
      <c r="H290" s="46"/>
      <c r="I290" s="71"/>
      <c r="J290" s="260"/>
    </row>
    <row r="291" spans="2:10" x14ac:dyDescent="0.25">
      <c r="B291" s="293"/>
      <c r="C291" s="81"/>
      <c r="D291" s="70" t="s">
        <v>164</v>
      </c>
      <c r="E291" s="56">
        <v>30.580000000000002</v>
      </c>
      <c r="F291" s="22"/>
      <c r="G291" s="46">
        <v>137.95518984655715</v>
      </c>
      <c r="H291" s="46">
        <f>G291*E291</f>
        <v>4218.6697055077175</v>
      </c>
      <c r="I291" s="46"/>
      <c r="J291" s="260"/>
    </row>
    <row r="292" spans="2:10" x14ac:dyDescent="0.25">
      <c r="B292" s="293"/>
      <c r="C292" s="59"/>
      <c r="D292" s="70"/>
      <c r="E292" s="45"/>
      <c r="F292" s="22"/>
      <c r="G292" s="46"/>
      <c r="H292" s="46"/>
      <c r="I292" s="47"/>
      <c r="J292" s="60"/>
    </row>
    <row r="293" spans="2:10" x14ac:dyDescent="0.25">
      <c r="B293" s="293">
        <v>22</v>
      </c>
      <c r="C293" s="48" t="s">
        <v>167</v>
      </c>
      <c r="D293" s="70"/>
      <c r="E293" s="45"/>
      <c r="F293" s="22"/>
      <c r="G293" s="46"/>
      <c r="H293" s="46"/>
      <c r="I293" s="47"/>
      <c r="J293" s="60"/>
    </row>
    <row r="294" spans="2:10" ht="210" x14ac:dyDescent="0.25">
      <c r="B294" s="293"/>
      <c r="C294" s="59" t="s">
        <v>168</v>
      </c>
      <c r="D294" s="70"/>
      <c r="E294" s="45"/>
      <c r="F294" s="22"/>
      <c r="G294" s="46"/>
      <c r="H294" s="46"/>
      <c r="I294" s="47"/>
      <c r="J294" s="60"/>
    </row>
    <row r="295" spans="2:10" x14ac:dyDescent="0.25">
      <c r="B295" s="293"/>
      <c r="C295" s="80" t="s">
        <v>169</v>
      </c>
      <c r="D295" s="70"/>
      <c r="E295" s="45">
        <v>1.5312000000000006</v>
      </c>
      <c r="F295" s="22"/>
      <c r="G295" s="46"/>
      <c r="H295" s="46"/>
      <c r="I295" s="47"/>
      <c r="J295" s="60"/>
    </row>
    <row r="296" spans="2:10" x14ac:dyDescent="0.25">
      <c r="B296" s="293"/>
      <c r="C296" s="69" t="s">
        <v>170</v>
      </c>
      <c r="D296" s="70"/>
      <c r="E296" s="45">
        <v>1.7388800000000002</v>
      </c>
      <c r="F296" s="22"/>
      <c r="G296" s="46"/>
      <c r="H296" s="46"/>
      <c r="I296" s="71"/>
      <c r="J296" s="260"/>
    </row>
    <row r="297" spans="2:10" x14ac:dyDescent="0.25">
      <c r="B297" s="293"/>
      <c r="C297" s="69" t="s">
        <v>171</v>
      </c>
      <c r="D297" s="70"/>
      <c r="E297" s="45">
        <v>11.088000000000001</v>
      </c>
      <c r="F297" s="22"/>
      <c r="G297" s="46"/>
      <c r="H297" s="46"/>
      <c r="I297" s="71"/>
      <c r="J297" s="260"/>
    </row>
    <row r="298" spans="2:10" x14ac:dyDescent="0.25">
      <c r="B298" s="293"/>
      <c r="C298" s="80" t="s">
        <v>172</v>
      </c>
      <c r="D298" s="70"/>
      <c r="E298" s="45">
        <v>1.0692000000000002</v>
      </c>
      <c r="F298" s="22"/>
      <c r="G298" s="46"/>
      <c r="H298" s="46"/>
      <c r="I298" s="47"/>
      <c r="J298" s="60"/>
    </row>
    <row r="299" spans="2:10" x14ac:dyDescent="0.25">
      <c r="B299" s="293"/>
      <c r="C299" s="80" t="s">
        <v>52</v>
      </c>
      <c r="D299" s="70"/>
      <c r="E299" s="45">
        <v>1.065625</v>
      </c>
      <c r="F299" s="22"/>
      <c r="G299" s="46"/>
      <c r="H299" s="46"/>
      <c r="I299" s="47"/>
      <c r="J299" s="60"/>
    </row>
    <row r="300" spans="2:10" x14ac:dyDescent="0.25">
      <c r="B300" s="293"/>
      <c r="C300" s="80" t="s">
        <v>173</v>
      </c>
      <c r="D300" s="70"/>
      <c r="E300" s="45">
        <v>1.0406000000000002</v>
      </c>
      <c r="F300" s="22"/>
      <c r="G300" s="46"/>
      <c r="H300" s="46"/>
      <c r="I300" s="71"/>
      <c r="J300" s="260"/>
    </row>
    <row r="301" spans="2:10" x14ac:dyDescent="0.25">
      <c r="B301" s="293"/>
      <c r="C301" s="80" t="s">
        <v>174</v>
      </c>
      <c r="D301" s="70"/>
      <c r="E301" s="45">
        <v>2.7829999999999999</v>
      </c>
      <c r="F301" s="22"/>
      <c r="G301" s="46"/>
      <c r="H301" s="46"/>
      <c r="I301" s="71"/>
      <c r="J301" s="260"/>
    </row>
    <row r="302" spans="2:10" x14ac:dyDescent="0.25">
      <c r="B302" s="293"/>
      <c r="C302" s="80" t="s">
        <v>175</v>
      </c>
      <c r="D302" s="70"/>
      <c r="E302" s="45">
        <v>12.852399999999999</v>
      </c>
      <c r="F302" s="22"/>
      <c r="G302" s="46"/>
      <c r="H302" s="46"/>
      <c r="I302" s="71"/>
      <c r="J302" s="260"/>
    </row>
    <row r="303" spans="2:10" x14ac:dyDescent="0.25">
      <c r="B303" s="293"/>
      <c r="C303" s="80" t="s">
        <v>176</v>
      </c>
      <c r="D303" s="70"/>
      <c r="E303" s="45">
        <v>5.1243499999999997</v>
      </c>
      <c r="F303" s="22"/>
      <c r="G303" s="46"/>
      <c r="H303" s="46"/>
      <c r="I303" s="71"/>
      <c r="J303" s="260"/>
    </row>
    <row r="304" spans="2:10" x14ac:dyDescent="0.25">
      <c r="B304" s="293"/>
      <c r="C304" s="80" t="s">
        <v>177</v>
      </c>
      <c r="D304" s="70"/>
      <c r="E304" s="45">
        <v>5.6430000000000007</v>
      </c>
      <c r="F304" s="22"/>
      <c r="G304" s="46"/>
      <c r="H304" s="46"/>
      <c r="I304" s="71"/>
      <c r="J304" s="260"/>
    </row>
    <row r="305" spans="2:10" x14ac:dyDescent="0.25">
      <c r="B305" s="293"/>
      <c r="C305" s="64"/>
      <c r="D305" s="98" t="s">
        <v>34</v>
      </c>
      <c r="E305" s="99">
        <f>SUM(E295:E304)</f>
        <v>43.936255000000003</v>
      </c>
      <c r="F305" s="22"/>
      <c r="G305" s="46">
        <v>49.468780197502809</v>
      </c>
      <c r="H305" s="46">
        <f>G305*E305</f>
        <v>2173.4729412964339</v>
      </c>
      <c r="I305" s="46"/>
      <c r="J305" s="260"/>
    </row>
    <row r="306" spans="2:10" x14ac:dyDescent="0.25">
      <c r="B306" s="293"/>
      <c r="C306" s="64"/>
      <c r="D306" s="70"/>
      <c r="E306" s="45"/>
      <c r="F306" s="22"/>
      <c r="G306" s="46"/>
      <c r="H306" s="46"/>
      <c r="I306" s="71"/>
      <c r="J306" s="260"/>
    </row>
    <row r="307" spans="2:10" x14ac:dyDescent="0.25">
      <c r="B307" s="293">
        <v>23</v>
      </c>
      <c r="C307" s="57" t="s">
        <v>178</v>
      </c>
      <c r="D307" s="100"/>
      <c r="E307" s="45"/>
      <c r="F307" s="22"/>
      <c r="G307" s="46"/>
      <c r="H307" s="46"/>
      <c r="I307" s="71"/>
      <c r="J307" s="260"/>
    </row>
    <row r="308" spans="2:10" ht="255" x14ac:dyDescent="0.25">
      <c r="B308" s="293"/>
      <c r="C308" s="59" t="s">
        <v>179</v>
      </c>
      <c r="D308" s="100"/>
      <c r="E308" s="45"/>
      <c r="F308" s="22"/>
      <c r="G308" s="46"/>
      <c r="H308" s="46"/>
      <c r="I308" s="71"/>
      <c r="J308" s="260"/>
    </row>
    <row r="309" spans="2:10" x14ac:dyDescent="0.25">
      <c r="B309" s="293"/>
      <c r="C309" s="81" t="s">
        <v>180</v>
      </c>
      <c r="D309" s="101"/>
      <c r="E309" s="45">
        <v>1</v>
      </c>
      <c r="F309" s="22"/>
      <c r="G309" s="46"/>
      <c r="H309" s="46"/>
      <c r="I309" s="71"/>
      <c r="J309" s="260"/>
    </row>
    <row r="310" spans="2:10" x14ac:dyDescent="0.25">
      <c r="B310" s="293"/>
      <c r="C310" s="81" t="s">
        <v>181</v>
      </c>
      <c r="D310" s="101"/>
      <c r="E310" s="45">
        <v>1</v>
      </c>
      <c r="F310" s="22"/>
      <c r="G310" s="46"/>
      <c r="H310" s="46"/>
      <c r="I310" s="71"/>
      <c r="J310" s="260"/>
    </row>
    <row r="311" spans="2:10" x14ac:dyDescent="0.25">
      <c r="B311" s="293"/>
      <c r="C311" s="81" t="s">
        <v>182</v>
      </c>
      <c r="D311" s="101"/>
      <c r="E311" s="45">
        <v>1</v>
      </c>
      <c r="F311" s="22"/>
      <c r="G311" s="46"/>
      <c r="H311" s="46"/>
      <c r="I311" s="71"/>
      <c r="J311" s="260"/>
    </row>
    <row r="312" spans="2:10" x14ac:dyDescent="0.25">
      <c r="B312" s="293"/>
      <c r="C312" s="81" t="s">
        <v>183</v>
      </c>
      <c r="D312" s="101"/>
      <c r="E312" s="45">
        <v>1</v>
      </c>
      <c r="F312" s="22"/>
      <c r="G312" s="46"/>
      <c r="H312" s="46"/>
      <c r="I312" s="71"/>
      <c r="J312" s="260"/>
    </row>
    <row r="313" spans="2:10" x14ac:dyDescent="0.25">
      <c r="B313" s="293"/>
      <c r="C313" s="81" t="s">
        <v>184</v>
      </c>
      <c r="D313" s="101"/>
      <c r="E313" s="45">
        <v>1</v>
      </c>
      <c r="F313" s="22"/>
      <c r="G313" s="46"/>
      <c r="H313" s="46"/>
      <c r="I313" s="71"/>
      <c r="J313" s="260"/>
    </row>
    <row r="314" spans="2:10" x14ac:dyDescent="0.25">
      <c r="B314" s="293"/>
      <c r="C314" s="81" t="s">
        <v>185</v>
      </c>
      <c r="D314" s="101"/>
      <c r="E314" s="45">
        <v>1</v>
      </c>
      <c r="F314" s="22"/>
      <c r="G314" s="46"/>
      <c r="H314" s="46"/>
      <c r="I314" s="71"/>
      <c r="J314" s="260"/>
    </row>
    <row r="315" spans="2:10" x14ac:dyDescent="0.25">
      <c r="B315" s="293"/>
      <c r="C315" s="81" t="s">
        <v>186</v>
      </c>
      <c r="D315" s="101"/>
      <c r="E315" s="45">
        <v>1</v>
      </c>
      <c r="F315" s="22"/>
      <c r="G315" s="46"/>
      <c r="H315" s="46"/>
      <c r="I315" s="71"/>
      <c r="J315" s="260"/>
    </row>
    <row r="316" spans="2:10" x14ac:dyDescent="0.25">
      <c r="B316" s="293"/>
      <c r="C316" s="81" t="s">
        <v>187</v>
      </c>
      <c r="D316" s="101"/>
      <c r="E316" s="45">
        <v>1</v>
      </c>
      <c r="F316" s="22"/>
      <c r="G316" s="46"/>
      <c r="H316" s="46"/>
      <c r="I316" s="71"/>
      <c r="J316" s="260"/>
    </row>
    <row r="317" spans="2:10" x14ac:dyDescent="0.25">
      <c r="B317" s="293"/>
      <c r="C317" s="81" t="s">
        <v>188</v>
      </c>
      <c r="D317" s="101"/>
      <c r="E317" s="45">
        <v>1</v>
      </c>
      <c r="F317" s="22"/>
      <c r="G317" s="46"/>
      <c r="H317" s="46"/>
      <c r="I317" s="71"/>
      <c r="J317" s="260"/>
    </row>
    <row r="318" spans="2:10" x14ac:dyDescent="0.25">
      <c r="B318" s="293"/>
      <c r="C318" s="81" t="s">
        <v>189</v>
      </c>
      <c r="D318" s="101"/>
      <c r="E318" s="45">
        <v>1</v>
      </c>
      <c r="F318" s="22"/>
      <c r="G318" s="46"/>
      <c r="H318" s="46"/>
      <c r="I318" s="71"/>
      <c r="J318" s="260"/>
    </row>
    <row r="319" spans="2:10" x14ac:dyDescent="0.25">
      <c r="B319" s="293"/>
      <c r="C319" s="81" t="s">
        <v>190</v>
      </c>
      <c r="D319" s="101"/>
      <c r="E319" s="45">
        <v>1</v>
      </c>
      <c r="F319" s="22"/>
      <c r="G319" s="46"/>
      <c r="H319" s="46"/>
      <c r="I319" s="71"/>
      <c r="J319" s="260"/>
    </row>
    <row r="320" spans="2:10" x14ac:dyDescent="0.25">
      <c r="B320" s="293"/>
      <c r="C320" s="81" t="s">
        <v>191</v>
      </c>
      <c r="D320" s="101"/>
      <c r="E320" s="45">
        <v>1</v>
      </c>
      <c r="F320" s="22"/>
      <c r="G320" s="46"/>
      <c r="H320" s="46"/>
      <c r="I320" s="71"/>
      <c r="J320" s="260"/>
    </row>
    <row r="321" spans="2:10" x14ac:dyDescent="0.25">
      <c r="B321" s="293"/>
      <c r="C321" s="81" t="s">
        <v>192</v>
      </c>
      <c r="D321" s="101"/>
      <c r="E321" s="45">
        <v>1</v>
      </c>
      <c r="F321" s="22"/>
      <c r="G321" s="46"/>
      <c r="H321" s="46"/>
      <c r="I321" s="71"/>
      <c r="J321" s="260"/>
    </row>
    <row r="322" spans="2:10" x14ac:dyDescent="0.25">
      <c r="B322" s="293"/>
      <c r="C322" s="81" t="s">
        <v>193</v>
      </c>
      <c r="D322" s="101"/>
      <c r="E322" s="45">
        <v>1</v>
      </c>
      <c r="F322" s="22"/>
      <c r="G322" s="46"/>
      <c r="H322" s="46"/>
      <c r="I322" s="71"/>
      <c r="J322" s="260"/>
    </row>
    <row r="323" spans="2:10" x14ac:dyDescent="0.25">
      <c r="B323" s="293"/>
      <c r="C323" s="81" t="s">
        <v>194</v>
      </c>
      <c r="D323" s="101"/>
      <c r="E323" s="45">
        <v>1</v>
      </c>
      <c r="F323" s="22"/>
      <c r="G323" s="46"/>
      <c r="H323" s="46"/>
      <c r="I323" s="71"/>
      <c r="J323" s="260"/>
    </row>
    <row r="324" spans="2:10" x14ac:dyDescent="0.25">
      <c r="B324" s="293"/>
      <c r="C324" s="81" t="s">
        <v>195</v>
      </c>
      <c r="D324" s="101"/>
      <c r="E324" s="45">
        <v>1</v>
      </c>
      <c r="F324" s="22"/>
      <c r="G324" s="46"/>
      <c r="H324" s="46"/>
      <c r="I324" s="71"/>
      <c r="J324" s="260"/>
    </row>
    <row r="325" spans="2:10" x14ac:dyDescent="0.25">
      <c r="B325" s="293"/>
      <c r="C325" s="81" t="s">
        <v>196</v>
      </c>
      <c r="D325" s="101"/>
      <c r="E325" s="45">
        <v>1</v>
      </c>
      <c r="F325" s="22"/>
      <c r="G325" s="46"/>
      <c r="H325" s="46"/>
      <c r="I325" s="71"/>
      <c r="J325" s="260"/>
    </row>
    <row r="326" spans="2:10" x14ac:dyDescent="0.25">
      <c r="B326" s="293"/>
      <c r="C326" s="81" t="s">
        <v>197</v>
      </c>
      <c r="D326" s="101"/>
      <c r="E326" s="45">
        <v>1</v>
      </c>
      <c r="F326" s="22"/>
      <c r="G326" s="46"/>
      <c r="H326" s="46"/>
      <c r="I326" s="71"/>
      <c r="J326" s="260"/>
    </row>
    <row r="327" spans="2:10" x14ac:dyDescent="0.25">
      <c r="B327" s="293"/>
      <c r="C327" s="81" t="s">
        <v>198</v>
      </c>
      <c r="D327" s="101"/>
      <c r="E327" s="45">
        <v>1</v>
      </c>
      <c r="F327" s="22"/>
      <c r="G327" s="46"/>
      <c r="H327" s="46"/>
      <c r="I327" s="71"/>
      <c r="J327" s="260"/>
    </row>
    <row r="328" spans="2:10" x14ac:dyDescent="0.25">
      <c r="B328" s="293"/>
      <c r="C328" s="81" t="s">
        <v>199</v>
      </c>
      <c r="D328" s="101"/>
      <c r="E328" s="45">
        <v>1</v>
      </c>
      <c r="F328" s="22"/>
      <c r="G328" s="46"/>
      <c r="H328" s="46"/>
      <c r="I328" s="71"/>
      <c r="J328" s="260"/>
    </row>
    <row r="329" spans="2:10" x14ac:dyDescent="0.25">
      <c r="B329" s="293"/>
      <c r="C329" s="81" t="s">
        <v>200</v>
      </c>
      <c r="D329" s="101"/>
      <c r="E329" s="45">
        <v>1</v>
      </c>
      <c r="F329" s="22"/>
      <c r="G329" s="46"/>
      <c r="H329" s="46"/>
      <c r="I329" s="71"/>
      <c r="J329" s="260"/>
    </row>
    <row r="330" spans="2:10" x14ac:dyDescent="0.25">
      <c r="B330" s="293"/>
      <c r="C330" s="81" t="s">
        <v>201</v>
      </c>
      <c r="D330" s="101"/>
      <c r="E330" s="45">
        <v>1</v>
      </c>
      <c r="F330" s="22"/>
      <c r="G330" s="46"/>
      <c r="H330" s="46"/>
      <c r="I330" s="71"/>
      <c r="J330" s="260"/>
    </row>
    <row r="331" spans="2:10" x14ac:dyDescent="0.25">
      <c r="B331" s="293"/>
      <c r="C331" s="81" t="s">
        <v>202</v>
      </c>
      <c r="D331" s="101"/>
      <c r="E331" s="45">
        <v>1</v>
      </c>
      <c r="F331" s="22"/>
      <c r="G331" s="46"/>
      <c r="H331" s="46"/>
      <c r="I331" s="71"/>
      <c r="J331" s="260"/>
    </row>
    <row r="332" spans="2:10" x14ac:dyDescent="0.25">
      <c r="B332" s="293"/>
      <c r="C332" s="81" t="s">
        <v>203</v>
      </c>
      <c r="D332" s="101"/>
      <c r="E332" s="45">
        <v>1</v>
      </c>
      <c r="F332" s="22"/>
      <c r="G332" s="46"/>
      <c r="H332" s="46"/>
      <c r="I332" s="71"/>
      <c r="J332" s="260"/>
    </row>
    <row r="333" spans="2:10" x14ac:dyDescent="0.25">
      <c r="B333" s="293"/>
      <c r="C333" s="81" t="s">
        <v>204</v>
      </c>
      <c r="D333" s="101"/>
      <c r="E333" s="45">
        <v>1</v>
      </c>
      <c r="F333" s="22"/>
      <c r="G333" s="46"/>
      <c r="H333" s="46"/>
      <c r="I333" s="71"/>
      <c r="J333" s="260"/>
    </row>
    <row r="334" spans="2:10" x14ac:dyDescent="0.25">
      <c r="B334" s="293"/>
      <c r="C334" s="81" t="s">
        <v>205</v>
      </c>
      <c r="D334" s="101"/>
      <c r="E334" s="45">
        <v>1</v>
      </c>
      <c r="F334" s="22"/>
      <c r="G334" s="46"/>
      <c r="H334" s="46"/>
      <c r="I334" s="71"/>
      <c r="J334" s="260"/>
    </row>
    <row r="335" spans="2:10" x14ac:dyDescent="0.25">
      <c r="B335" s="293"/>
      <c r="C335" s="81" t="s">
        <v>206</v>
      </c>
      <c r="D335" s="101"/>
      <c r="E335" s="45">
        <v>1</v>
      </c>
      <c r="F335" s="22"/>
      <c r="G335" s="46"/>
      <c r="H335" s="46"/>
      <c r="I335" s="71"/>
      <c r="J335" s="260"/>
    </row>
    <row r="336" spans="2:10" x14ac:dyDescent="0.25">
      <c r="B336" s="293"/>
      <c r="C336" s="81" t="s">
        <v>207</v>
      </c>
      <c r="D336" s="101"/>
      <c r="E336" s="45">
        <v>1</v>
      </c>
      <c r="F336" s="22"/>
      <c r="G336" s="46"/>
      <c r="H336" s="46"/>
      <c r="I336" s="71"/>
      <c r="J336" s="260"/>
    </row>
    <row r="337" spans="2:10" x14ac:dyDescent="0.25">
      <c r="B337" s="293"/>
      <c r="C337" s="81" t="s">
        <v>208</v>
      </c>
      <c r="D337" s="101"/>
      <c r="E337" s="45">
        <v>1</v>
      </c>
      <c r="F337" s="22"/>
      <c r="G337" s="46"/>
      <c r="H337" s="46"/>
      <c r="I337" s="71"/>
      <c r="J337" s="260"/>
    </row>
    <row r="338" spans="2:10" x14ac:dyDescent="0.25">
      <c r="B338" s="293"/>
      <c r="C338" s="81" t="s">
        <v>209</v>
      </c>
      <c r="D338" s="101"/>
      <c r="E338" s="45">
        <v>1</v>
      </c>
      <c r="F338" s="22"/>
      <c r="G338" s="46"/>
      <c r="H338" s="46"/>
      <c r="I338" s="71"/>
      <c r="J338" s="260"/>
    </row>
    <row r="339" spans="2:10" x14ac:dyDescent="0.25">
      <c r="B339" s="293"/>
      <c r="C339" s="64"/>
      <c r="D339" s="70" t="s">
        <v>21</v>
      </c>
      <c r="E339" s="56">
        <v>30</v>
      </c>
      <c r="F339" s="22"/>
      <c r="G339" s="46">
        <v>1170.5288835465456</v>
      </c>
      <c r="H339" s="46">
        <f>G339*E339</f>
        <v>35115.866506396364</v>
      </c>
      <c r="I339" s="46"/>
      <c r="J339" s="60"/>
    </row>
    <row r="340" spans="2:10" x14ac:dyDescent="0.25">
      <c r="B340" s="293"/>
      <c r="C340" s="64"/>
      <c r="D340" s="70"/>
      <c r="E340" s="45"/>
      <c r="F340" s="22"/>
      <c r="G340" s="46"/>
      <c r="H340" s="46"/>
      <c r="I340" s="47"/>
      <c r="J340" s="60"/>
    </row>
    <row r="341" spans="2:10" x14ac:dyDescent="0.25">
      <c r="B341" s="293"/>
      <c r="C341" s="102" t="s">
        <v>210</v>
      </c>
      <c r="D341" s="70"/>
      <c r="E341" s="45"/>
      <c r="F341" s="22"/>
      <c r="G341" s="46"/>
      <c r="H341" s="46"/>
      <c r="I341" s="47"/>
      <c r="J341" s="60"/>
    </row>
    <row r="342" spans="2:10" x14ac:dyDescent="0.25">
      <c r="B342" s="293"/>
      <c r="C342" s="104" t="s">
        <v>211</v>
      </c>
      <c r="D342" s="70"/>
      <c r="E342" s="45"/>
      <c r="F342" s="22"/>
      <c r="G342" s="46"/>
      <c r="H342" s="46"/>
      <c r="I342" s="47"/>
      <c r="J342" s="60"/>
    </row>
    <row r="343" spans="2:10" x14ac:dyDescent="0.25">
      <c r="B343" s="293"/>
      <c r="C343" s="94"/>
      <c r="D343" s="70"/>
      <c r="E343" s="45"/>
      <c r="F343" s="22"/>
      <c r="G343" s="46"/>
      <c r="H343" s="46"/>
      <c r="I343" s="47"/>
      <c r="J343" s="60"/>
    </row>
    <row r="344" spans="2:10" ht="30" x14ac:dyDescent="0.25">
      <c r="B344" s="293">
        <v>24</v>
      </c>
      <c r="C344" s="48" t="s">
        <v>212</v>
      </c>
      <c r="D344" s="70"/>
      <c r="E344" s="45"/>
      <c r="F344" s="22"/>
      <c r="G344" s="46"/>
      <c r="H344" s="46"/>
      <c r="I344" s="47"/>
      <c r="J344" s="60"/>
    </row>
    <row r="345" spans="2:10" ht="345" x14ac:dyDescent="0.25">
      <c r="B345" s="293"/>
      <c r="C345" s="59" t="s">
        <v>213</v>
      </c>
      <c r="D345" s="70"/>
      <c r="E345" s="45"/>
      <c r="F345" s="22"/>
      <c r="G345" s="46"/>
      <c r="H345" s="46"/>
      <c r="I345" s="47"/>
      <c r="J345" s="60"/>
    </row>
    <row r="346" spans="2:10" x14ac:dyDescent="0.25">
      <c r="B346" s="293"/>
      <c r="C346" s="80" t="s">
        <v>214</v>
      </c>
      <c r="D346" s="70"/>
      <c r="E346" s="45">
        <v>20</v>
      </c>
      <c r="F346" s="22"/>
      <c r="G346" s="46"/>
      <c r="H346" s="46"/>
      <c r="I346" s="71"/>
      <c r="J346" s="260"/>
    </row>
    <row r="347" spans="2:10" x14ac:dyDescent="0.25">
      <c r="B347" s="293"/>
      <c r="C347" s="80" t="s">
        <v>215</v>
      </c>
      <c r="D347" s="70"/>
      <c r="E347" s="45">
        <v>19</v>
      </c>
      <c r="F347" s="22"/>
      <c r="G347" s="46"/>
      <c r="H347" s="46"/>
      <c r="I347" s="71"/>
      <c r="J347" s="260"/>
    </row>
    <row r="348" spans="2:10" x14ac:dyDescent="0.25">
      <c r="B348" s="293"/>
      <c r="C348" s="80" t="s">
        <v>216</v>
      </c>
      <c r="D348" s="70"/>
      <c r="E348" s="45">
        <v>5</v>
      </c>
      <c r="F348" s="22"/>
      <c r="G348" s="46"/>
      <c r="H348" s="46"/>
      <c r="I348" s="71"/>
      <c r="J348" s="260"/>
    </row>
    <row r="349" spans="2:10" x14ac:dyDescent="0.25">
      <c r="B349" s="293"/>
      <c r="C349" s="64"/>
      <c r="D349" s="70" t="s">
        <v>21</v>
      </c>
      <c r="E349" s="56">
        <v>44</v>
      </c>
      <c r="F349" s="22"/>
      <c r="G349" s="46">
        <v>585.26444177327278</v>
      </c>
      <c r="H349" s="46">
        <f>G349*E349</f>
        <v>25751.635438024001</v>
      </c>
      <c r="I349" s="46"/>
      <c r="J349" s="260"/>
    </row>
    <row r="350" spans="2:10" x14ac:dyDescent="0.25">
      <c r="B350" s="293"/>
      <c r="C350" s="64"/>
      <c r="D350" s="70"/>
      <c r="E350" s="45"/>
      <c r="F350" s="22"/>
      <c r="G350" s="46"/>
      <c r="H350" s="46"/>
      <c r="I350" s="47"/>
      <c r="J350" s="60"/>
    </row>
    <row r="351" spans="2:10" x14ac:dyDescent="0.25">
      <c r="B351" s="293">
        <v>25</v>
      </c>
      <c r="C351" s="57" t="s">
        <v>217</v>
      </c>
      <c r="D351" s="101"/>
      <c r="E351" s="45"/>
      <c r="F351" s="22"/>
      <c r="G351" s="82"/>
      <c r="H351" s="82"/>
      <c r="I351" s="105"/>
      <c r="J351" s="266"/>
    </row>
    <row r="352" spans="2:10" ht="75" x14ac:dyDescent="0.25">
      <c r="B352" s="293"/>
      <c r="C352" s="59" t="s">
        <v>218</v>
      </c>
      <c r="D352" s="101"/>
      <c r="E352" s="45"/>
      <c r="F352" s="22"/>
      <c r="G352" s="82"/>
      <c r="H352" s="82"/>
      <c r="I352" s="105"/>
      <c r="J352" s="266"/>
    </row>
    <row r="353" spans="2:10" x14ac:dyDescent="0.25">
      <c r="B353" s="293"/>
      <c r="C353" s="72" t="s">
        <v>219</v>
      </c>
      <c r="D353" s="101"/>
      <c r="E353" s="45">
        <v>9</v>
      </c>
      <c r="F353" s="22"/>
      <c r="G353" s="82"/>
      <c r="H353" s="82"/>
      <c r="I353" s="105"/>
      <c r="J353" s="266"/>
    </row>
    <row r="354" spans="2:10" x14ac:dyDescent="0.25">
      <c r="B354" s="293"/>
      <c r="C354" s="106" t="s">
        <v>220</v>
      </c>
      <c r="D354" s="107"/>
      <c r="E354" s="108">
        <v>3</v>
      </c>
      <c r="F354" s="22"/>
      <c r="G354" s="109"/>
      <c r="H354" s="109"/>
      <c r="I354" s="110"/>
      <c r="J354" s="106"/>
    </row>
    <row r="355" spans="2:10" x14ac:dyDescent="0.25">
      <c r="B355" s="293"/>
      <c r="C355" s="106" t="s">
        <v>221</v>
      </c>
      <c r="D355" s="107"/>
      <c r="E355" s="108">
        <v>9</v>
      </c>
      <c r="F355" s="22"/>
      <c r="G355" s="109"/>
      <c r="H355" s="109"/>
      <c r="I355" s="110"/>
      <c r="J355" s="106"/>
    </row>
    <row r="356" spans="2:10" x14ac:dyDescent="0.25">
      <c r="B356" s="293"/>
      <c r="C356" s="81"/>
      <c r="D356" s="70" t="s">
        <v>21</v>
      </c>
      <c r="E356" s="56">
        <v>21</v>
      </c>
      <c r="F356" s="22"/>
      <c r="G356" s="46">
        <v>87.789666265990917</v>
      </c>
      <c r="H356" s="46">
        <f>G356*E356</f>
        <v>1843.5829915858092</v>
      </c>
      <c r="I356" s="46"/>
      <c r="J356" s="60"/>
    </row>
    <row r="357" spans="2:10" x14ac:dyDescent="0.25">
      <c r="B357" s="293"/>
      <c r="C357" s="64"/>
      <c r="D357" s="70"/>
      <c r="E357" s="45"/>
      <c r="F357" s="22"/>
      <c r="G357" s="46"/>
      <c r="H357" s="46"/>
      <c r="I357" s="47"/>
      <c r="J357" s="60"/>
    </row>
    <row r="358" spans="2:10" ht="30" x14ac:dyDescent="0.25">
      <c r="B358" s="293">
        <v>26</v>
      </c>
      <c r="C358" s="48" t="s">
        <v>222</v>
      </c>
      <c r="D358" s="70"/>
      <c r="E358" s="45"/>
      <c r="F358" s="22"/>
      <c r="G358" s="46"/>
      <c r="H358" s="46"/>
      <c r="I358" s="47"/>
      <c r="J358" s="60"/>
    </row>
    <row r="359" spans="2:10" ht="409.5" x14ac:dyDescent="0.25">
      <c r="B359" s="293"/>
      <c r="C359" s="59" t="s">
        <v>223</v>
      </c>
      <c r="D359" s="70"/>
      <c r="E359" s="45"/>
      <c r="F359" s="22"/>
      <c r="G359" s="46"/>
      <c r="H359" s="46"/>
      <c r="I359" s="47"/>
      <c r="J359" s="60"/>
    </row>
    <row r="360" spans="2:10" x14ac:dyDescent="0.25">
      <c r="B360" s="293"/>
      <c r="C360" s="80" t="s">
        <v>224</v>
      </c>
      <c r="D360" s="70"/>
      <c r="E360" s="45">
        <v>23</v>
      </c>
      <c r="F360" s="22"/>
      <c r="G360" s="46"/>
      <c r="H360" s="46"/>
      <c r="I360" s="71"/>
      <c r="J360" s="260"/>
    </row>
    <row r="361" spans="2:10" x14ac:dyDescent="0.25">
      <c r="B361" s="293"/>
      <c r="C361" s="80" t="s">
        <v>225</v>
      </c>
      <c r="D361" s="70"/>
      <c r="E361" s="45">
        <v>13</v>
      </c>
      <c r="F361" s="22"/>
      <c r="G361" s="46"/>
      <c r="H361" s="46"/>
      <c r="I361" s="71"/>
      <c r="J361" s="260"/>
    </row>
    <row r="362" spans="2:10" x14ac:dyDescent="0.25">
      <c r="B362" s="293"/>
      <c r="C362" s="64"/>
      <c r="D362" s="101" t="s">
        <v>21</v>
      </c>
      <c r="E362" s="56">
        <v>36</v>
      </c>
      <c r="F362" s="22"/>
      <c r="G362" s="46">
        <v>1170.5288835465456</v>
      </c>
      <c r="H362" s="46">
        <f>G362*E362</f>
        <v>42139.039807675639</v>
      </c>
      <c r="I362" s="46"/>
      <c r="J362" s="260"/>
    </row>
    <row r="363" spans="2:10" x14ac:dyDescent="0.25">
      <c r="B363" s="293"/>
      <c r="C363" s="64"/>
      <c r="D363" s="70"/>
      <c r="E363" s="45"/>
      <c r="F363" s="22"/>
      <c r="G363" s="46"/>
      <c r="H363" s="46"/>
      <c r="I363" s="47"/>
      <c r="J363" s="60"/>
    </row>
    <row r="364" spans="2:10" ht="30" x14ac:dyDescent="0.25">
      <c r="B364" s="293">
        <v>27</v>
      </c>
      <c r="C364" s="97" t="s">
        <v>226</v>
      </c>
      <c r="D364" s="70"/>
      <c r="E364" s="45"/>
      <c r="F364" s="22"/>
      <c r="G364" s="46"/>
      <c r="H364" s="46"/>
      <c r="I364" s="47"/>
      <c r="J364" s="60"/>
    </row>
    <row r="365" spans="2:10" ht="285" x14ac:dyDescent="0.25">
      <c r="B365" s="293"/>
      <c r="C365" s="59" t="s">
        <v>227</v>
      </c>
      <c r="D365" s="78"/>
      <c r="E365" s="45"/>
      <c r="F365" s="22"/>
      <c r="G365" s="111"/>
      <c r="H365" s="111"/>
      <c r="I365" s="112"/>
      <c r="J365" s="267"/>
    </row>
    <row r="366" spans="2:10" ht="35.25" customHeight="1" x14ac:dyDescent="0.25">
      <c r="B366" s="293"/>
      <c r="C366" s="80" t="s">
        <v>228</v>
      </c>
      <c r="D366" s="113" t="s">
        <v>34</v>
      </c>
      <c r="E366" s="56">
        <v>63.14</v>
      </c>
      <c r="F366" s="22"/>
      <c r="G366" s="114">
        <v>250.82761790283118</v>
      </c>
      <c r="H366" s="46">
        <f>G366*E366</f>
        <v>15837.255794384761</v>
      </c>
      <c r="I366" s="46"/>
      <c r="J366" s="265" t="s">
        <v>229</v>
      </c>
    </row>
    <row r="367" spans="2:10" x14ac:dyDescent="0.25">
      <c r="B367" s="293"/>
      <c r="C367" s="59"/>
      <c r="D367" s="70"/>
      <c r="E367" s="45"/>
      <c r="F367" s="22"/>
      <c r="G367" s="46"/>
      <c r="H367" s="46"/>
      <c r="I367" s="47"/>
      <c r="J367" s="60"/>
    </row>
    <row r="368" spans="2:10" x14ac:dyDescent="0.25">
      <c r="B368" s="293">
        <v>28</v>
      </c>
      <c r="C368" s="73" t="s">
        <v>230</v>
      </c>
      <c r="D368" s="70"/>
      <c r="E368" s="45"/>
      <c r="F368" s="22"/>
      <c r="G368" s="46"/>
      <c r="H368" s="46"/>
      <c r="I368" s="47"/>
      <c r="J368" s="60"/>
    </row>
    <row r="369" spans="2:10" ht="180" x14ac:dyDescent="0.25">
      <c r="B369" s="293"/>
      <c r="C369" s="59" t="s">
        <v>231</v>
      </c>
      <c r="D369" s="70"/>
      <c r="E369" s="45"/>
      <c r="F369" s="22"/>
      <c r="G369" s="46"/>
      <c r="H369" s="46"/>
      <c r="I369" s="47"/>
      <c r="J369" s="60"/>
    </row>
    <row r="370" spans="2:10" x14ac:dyDescent="0.25">
      <c r="B370" s="293"/>
      <c r="C370" s="80" t="s">
        <v>232</v>
      </c>
      <c r="D370" s="70"/>
      <c r="E370" s="45">
        <v>9.6140000000000008</v>
      </c>
      <c r="F370" s="22"/>
      <c r="G370" s="46"/>
      <c r="H370" s="46"/>
      <c r="I370" s="47"/>
      <c r="J370" s="60"/>
    </row>
    <row r="371" spans="2:10" x14ac:dyDescent="0.25">
      <c r="B371" s="293"/>
      <c r="C371" s="80" t="s">
        <v>233</v>
      </c>
      <c r="D371" s="70"/>
      <c r="E371" s="45">
        <v>63.03</v>
      </c>
      <c r="F371" s="22"/>
      <c r="G371" s="46"/>
      <c r="H371" s="46"/>
      <c r="I371" s="71"/>
      <c r="J371" s="260"/>
    </row>
    <row r="372" spans="2:10" x14ac:dyDescent="0.25">
      <c r="B372" s="293"/>
      <c r="C372" s="80" t="s">
        <v>234</v>
      </c>
      <c r="D372" s="70"/>
      <c r="E372" s="45">
        <v>30.360000000000003</v>
      </c>
      <c r="F372" s="22"/>
      <c r="G372" s="46"/>
      <c r="H372" s="46"/>
      <c r="I372" s="71"/>
      <c r="J372" s="260"/>
    </row>
    <row r="373" spans="2:10" x14ac:dyDescent="0.25">
      <c r="B373" s="293"/>
      <c r="C373" s="80" t="s">
        <v>235</v>
      </c>
      <c r="D373" s="70"/>
      <c r="E373" s="45">
        <v>19.382000000000001</v>
      </c>
      <c r="F373" s="22"/>
      <c r="G373" s="46"/>
      <c r="H373" s="46"/>
      <c r="I373" s="71"/>
      <c r="J373" s="260"/>
    </row>
    <row r="374" spans="2:10" x14ac:dyDescent="0.25">
      <c r="B374" s="293"/>
      <c r="C374" s="80" t="s">
        <v>236</v>
      </c>
      <c r="D374" s="70"/>
      <c r="E374" s="45">
        <v>75.361000000000018</v>
      </c>
      <c r="F374" s="22"/>
      <c r="G374" s="46"/>
      <c r="H374" s="46"/>
      <c r="I374" s="71"/>
      <c r="J374" s="260"/>
    </row>
    <row r="375" spans="2:10" x14ac:dyDescent="0.25">
      <c r="B375" s="293"/>
      <c r="C375" s="80" t="s">
        <v>237</v>
      </c>
      <c r="D375" s="70"/>
      <c r="E375" s="45">
        <v>41.525000000000006</v>
      </c>
      <c r="F375" s="22"/>
      <c r="G375" s="46"/>
      <c r="H375" s="46"/>
      <c r="I375" s="71"/>
      <c r="J375" s="260"/>
    </row>
    <row r="376" spans="2:10" x14ac:dyDescent="0.25">
      <c r="B376" s="293"/>
      <c r="C376" s="80"/>
      <c r="D376" s="70" t="s">
        <v>34</v>
      </c>
      <c r="E376" s="56">
        <v>239.27200000000002</v>
      </c>
      <c r="F376" s="22"/>
      <c r="G376" s="46">
        <v>32.050195620917322</v>
      </c>
      <c r="H376" s="46">
        <f>G376*E376</f>
        <v>7668.71440660813</v>
      </c>
      <c r="I376" s="46"/>
      <c r="J376" s="260"/>
    </row>
    <row r="377" spans="2:10" x14ac:dyDescent="0.25">
      <c r="B377" s="293"/>
      <c r="C377" s="64"/>
      <c r="D377" s="70"/>
      <c r="E377" s="45"/>
      <c r="F377" s="22"/>
      <c r="G377" s="46"/>
      <c r="H377" s="46"/>
      <c r="I377" s="47"/>
      <c r="J377" s="60"/>
    </row>
    <row r="378" spans="2:10" x14ac:dyDescent="0.25">
      <c r="B378" s="293">
        <v>29</v>
      </c>
      <c r="C378" s="73" t="s">
        <v>238</v>
      </c>
      <c r="D378" s="70"/>
      <c r="E378" s="45"/>
      <c r="F378" s="22"/>
      <c r="G378" s="46"/>
      <c r="H378" s="46"/>
      <c r="I378" s="47"/>
      <c r="J378" s="60"/>
    </row>
    <row r="379" spans="2:10" ht="255" x14ac:dyDescent="0.25">
      <c r="B379" s="293"/>
      <c r="C379" s="59" t="s">
        <v>239</v>
      </c>
      <c r="D379" s="70"/>
      <c r="E379" s="45"/>
      <c r="F379" s="22"/>
      <c r="G379" s="46"/>
      <c r="H379" s="46"/>
      <c r="I379" s="47"/>
      <c r="J379" s="60"/>
    </row>
    <row r="380" spans="2:10" x14ac:dyDescent="0.25">
      <c r="B380" s="293"/>
      <c r="C380" s="80" t="s">
        <v>240</v>
      </c>
      <c r="D380" s="70"/>
      <c r="E380" s="45">
        <v>63.800000000000004</v>
      </c>
      <c r="F380" s="22"/>
      <c r="G380" s="46"/>
      <c r="H380" s="46"/>
      <c r="I380" s="47"/>
      <c r="J380" s="60"/>
    </row>
    <row r="381" spans="2:10" x14ac:dyDescent="0.25">
      <c r="B381" s="293"/>
      <c r="C381" s="80" t="s">
        <v>241</v>
      </c>
      <c r="D381" s="70"/>
      <c r="E381" s="45">
        <v>276.65000000000003</v>
      </c>
      <c r="F381" s="22"/>
      <c r="G381" s="46"/>
      <c r="H381" s="46"/>
      <c r="I381" s="71"/>
      <c r="J381" s="260"/>
    </row>
    <row r="382" spans="2:10" x14ac:dyDescent="0.25">
      <c r="B382" s="293"/>
      <c r="C382" s="80" t="s">
        <v>242</v>
      </c>
      <c r="D382" s="70"/>
      <c r="E382" s="45">
        <v>3.4100000000000006</v>
      </c>
      <c r="F382" s="22"/>
      <c r="G382" s="46"/>
      <c r="H382" s="46"/>
      <c r="I382" s="71"/>
      <c r="J382" s="260"/>
    </row>
    <row r="383" spans="2:10" x14ac:dyDescent="0.25">
      <c r="B383" s="293"/>
      <c r="C383" s="80" t="s">
        <v>243</v>
      </c>
      <c r="D383" s="70"/>
      <c r="E383" s="45">
        <v>6.8750000000000009</v>
      </c>
      <c r="F383" s="22"/>
      <c r="G383" s="46"/>
      <c r="H383" s="46"/>
      <c r="I383" s="71"/>
      <c r="J383" s="260"/>
    </row>
    <row r="384" spans="2:10" x14ac:dyDescent="0.25">
      <c r="B384" s="293"/>
      <c r="C384" s="80" t="s">
        <v>244</v>
      </c>
      <c r="D384" s="70"/>
      <c r="E384" s="45">
        <v>14.586</v>
      </c>
      <c r="F384" s="22"/>
      <c r="G384" s="46"/>
      <c r="H384" s="46"/>
      <c r="I384" s="71"/>
      <c r="J384" s="260"/>
    </row>
    <row r="385" spans="2:10" x14ac:dyDescent="0.25">
      <c r="B385" s="293"/>
      <c r="C385" s="80" t="s">
        <v>245</v>
      </c>
      <c r="D385" s="70"/>
      <c r="E385" s="45">
        <v>6.3140000000000009</v>
      </c>
      <c r="F385" s="22"/>
      <c r="G385" s="46"/>
      <c r="H385" s="46"/>
      <c r="I385" s="71"/>
      <c r="J385" s="260"/>
    </row>
    <row r="386" spans="2:10" x14ac:dyDescent="0.25">
      <c r="B386" s="293"/>
      <c r="C386" s="80" t="s">
        <v>246</v>
      </c>
      <c r="D386" s="70"/>
      <c r="E386" s="45">
        <v>4.6310000000000002</v>
      </c>
      <c r="F386" s="22"/>
      <c r="G386" s="46"/>
      <c r="H386" s="46"/>
      <c r="I386" s="71"/>
      <c r="J386" s="260"/>
    </row>
    <row r="387" spans="2:10" x14ac:dyDescent="0.25">
      <c r="B387" s="293"/>
      <c r="C387" s="80" t="s">
        <v>247</v>
      </c>
      <c r="D387" s="70"/>
      <c r="E387" s="45">
        <v>4.6310000000000002</v>
      </c>
      <c r="F387" s="22"/>
      <c r="G387" s="46"/>
      <c r="H387" s="46"/>
      <c r="I387" s="71"/>
      <c r="J387" s="260"/>
    </row>
    <row r="388" spans="2:10" x14ac:dyDescent="0.25">
      <c r="B388" s="293"/>
      <c r="C388" s="80" t="s">
        <v>248</v>
      </c>
      <c r="D388" s="70"/>
      <c r="E388" s="45">
        <v>4.6310000000000002</v>
      </c>
      <c r="F388" s="22"/>
      <c r="G388" s="46"/>
      <c r="H388" s="46"/>
      <c r="I388" s="71"/>
      <c r="J388" s="260"/>
    </row>
    <row r="389" spans="2:10" x14ac:dyDescent="0.25">
      <c r="B389" s="293"/>
      <c r="C389" s="80" t="s">
        <v>249</v>
      </c>
      <c r="D389" s="70"/>
      <c r="E389" s="45">
        <v>8.4809999999999999</v>
      </c>
      <c r="F389" s="22"/>
      <c r="G389" s="46"/>
      <c r="H389" s="46"/>
      <c r="I389" s="71"/>
      <c r="J389" s="260"/>
    </row>
    <row r="390" spans="2:10" x14ac:dyDescent="0.25">
      <c r="B390" s="293"/>
      <c r="C390" s="80" t="s">
        <v>250</v>
      </c>
      <c r="D390" s="70"/>
      <c r="E390" s="45">
        <v>4.6310000000000002</v>
      </c>
      <c r="F390" s="22"/>
      <c r="G390" s="46"/>
      <c r="H390" s="46"/>
      <c r="I390" s="71"/>
      <c r="J390" s="260"/>
    </row>
    <row r="391" spans="2:10" x14ac:dyDescent="0.25">
      <c r="B391" s="293"/>
      <c r="C391" s="80" t="s">
        <v>251</v>
      </c>
      <c r="D391" s="70"/>
      <c r="E391" s="45">
        <v>4.6310000000000002</v>
      </c>
      <c r="F391" s="22"/>
      <c r="G391" s="46"/>
      <c r="H391" s="46"/>
      <c r="I391" s="71"/>
      <c r="J391" s="260"/>
    </row>
    <row r="392" spans="2:10" x14ac:dyDescent="0.25">
      <c r="B392" s="293"/>
      <c r="C392" s="80" t="s">
        <v>252</v>
      </c>
      <c r="D392" s="70"/>
      <c r="E392" s="45">
        <v>4.5979999999999999</v>
      </c>
      <c r="F392" s="22"/>
      <c r="G392" s="46"/>
      <c r="H392" s="46"/>
      <c r="I392" s="71"/>
      <c r="J392" s="260"/>
    </row>
    <row r="393" spans="2:10" x14ac:dyDescent="0.25">
      <c r="B393" s="293"/>
      <c r="C393" s="80" t="s">
        <v>253</v>
      </c>
      <c r="D393" s="70"/>
      <c r="E393" s="45">
        <v>4.620000000000001</v>
      </c>
      <c r="F393" s="22"/>
      <c r="G393" s="46"/>
      <c r="H393" s="46"/>
      <c r="I393" s="71"/>
      <c r="J393" s="260"/>
    </row>
    <row r="394" spans="2:10" x14ac:dyDescent="0.25">
      <c r="B394" s="293"/>
      <c r="C394" s="80" t="s">
        <v>254</v>
      </c>
      <c r="D394" s="70"/>
      <c r="E394" s="45">
        <v>4.6310000000000002</v>
      </c>
      <c r="F394" s="22"/>
      <c r="G394" s="46"/>
      <c r="H394" s="46"/>
      <c r="I394" s="71"/>
      <c r="J394" s="260"/>
    </row>
    <row r="395" spans="2:10" x14ac:dyDescent="0.25">
      <c r="B395" s="293"/>
      <c r="C395" s="80" t="s">
        <v>255</v>
      </c>
      <c r="D395" s="70"/>
      <c r="E395" s="45">
        <v>5.2690000000000001</v>
      </c>
      <c r="F395" s="22"/>
      <c r="G395" s="46"/>
      <c r="H395" s="46"/>
      <c r="I395" s="71"/>
      <c r="J395" s="260"/>
    </row>
    <row r="396" spans="2:10" x14ac:dyDescent="0.25">
      <c r="B396" s="293"/>
      <c r="C396" s="80" t="s">
        <v>256</v>
      </c>
      <c r="D396" s="70"/>
      <c r="E396" s="45">
        <v>24.145</v>
      </c>
      <c r="F396" s="22"/>
      <c r="G396" s="46"/>
      <c r="H396" s="46"/>
      <c r="I396" s="71"/>
      <c r="J396" s="260"/>
    </row>
    <row r="397" spans="2:10" x14ac:dyDescent="0.25">
      <c r="B397" s="293"/>
      <c r="C397" s="80" t="s">
        <v>257</v>
      </c>
      <c r="D397" s="70"/>
      <c r="E397" s="45">
        <v>52.602000000000004</v>
      </c>
      <c r="F397" s="22"/>
      <c r="G397" s="46"/>
      <c r="H397" s="46"/>
      <c r="I397" s="71"/>
      <c r="J397" s="260"/>
    </row>
    <row r="398" spans="2:10" x14ac:dyDescent="0.25">
      <c r="B398" s="293"/>
      <c r="C398" s="80" t="s">
        <v>258</v>
      </c>
      <c r="D398" s="70"/>
      <c r="E398" s="45">
        <v>9.2620000000000005</v>
      </c>
      <c r="F398" s="22"/>
      <c r="G398" s="46"/>
      <c r="H398" s="46"/>
      <c r="I398" s="71"/>
      <c r="J398" s="260"/>
    </row>
    <row r="399" spans="2:10" x14ac:dyDescent="0.25">
      <c r="B399" s="293"/>
      <c r="C399" s="80" t="s">
        <v>259</v>
      </c>
      <c r="D399" s="70"/>
      <c r="E399" s="45">
        <v>5.2690000000000001</v>
      </c>
      <c r="F399" s="22"/>
      <c r="G399" s="46"/>
      <c r="H399" s="46"/>
      <c r="I399" s="71"/>
      <c r="J399" s="260"/>
    </row>
    <row r="400" spans="2:10" x14ac:dyDescent="0.25">
      <c r="B400" s="293"/>
      <c r="C400" s="80" t="s">
        <v>260</v>
      </c>
      <c r="D400" s="70"/>
      <c r="E400" s="45">
        <v>9.152000000000001</v>
      </c>
      <c r="F400" s="22"/>
      <c r="G400" s="46"/>
      <c r="H400" s="46"/>
      <c r="I400" s="71"/>
      <c r="J400" s="260"/>
    </row>
    <row r="401" spans="2:10" x14ac:dyDescent="0.25">
      <c r="B401" s="293"/>
      <c r="C401" s="80" t="s">
        <v>261</v>
      </c>
      <c r="D401" s="70"/>
      <c r="E401" s="45">
        <v>5.28</v>
      </c>
      <c r="F401" s="22"/>
      <c r="G401" s="46"/>
      <c r="H401" s="46"/>
      <c r="I401" s="71"/>
      <c r="J401" s="260"/>
    </row>
    <row r="402" spans="2:10" x14ac:dyDescent="0.25">
      <c r="B402" s="293"/>
      <c r="C402" s="80" t="s">
        <v>262</v>
      </c>
      <c r="D402" s="70"/>
      <c r="E402" s="45">
        <v>5.0820000000000007</v>
      </c>
      <c r="F402" s="22"/>
      <c r="G402" s="46"/>
      <c r="H402" s="46"/>
      <c r="I402" s="71"/>
      <c r="J402" s="260"/>
    </row>
    <row r="403" spans="2:10" x14ac:dyDescent="0.25">
      <c r="B403" s="293"/>
      <c r="C403" s="80" t="s">
        <v>263</v>
      </c>
      <c r="D403" s="70"/>
      <c r="E403" s="45">
        <v>41.943000000000005</v>
      </c>
      <c r="F403" s="22"/>
      <c r="G403" s="46"/>
      <c r="H403" s="46"/>
      <c r="I403" s="71"/>
      <c r="J403" s="260"/>
    </row>
    <row r="404" spans="2:10" x14ac:dyDescent="0.25">
      <c r="B404" s="293"/>
      <c r="C404" s="80" t="s">
        <v>264</v>
      </c>
      <c r="D404" s="70"/>
      <c r="E404" s="45">
        <v>4.6640000000000006</v>
      </c>
      <c r="F404" s="22"/>
      <c r="G404" s="46"/>
      <c r="H404" s="46"/>
      <c r="I404" s="71"/>
      <c r="J404" s="260"/>
    </row>
    <row r="405" spans="2:10" x14ac:dyDescent="0.25">
      <c r="B405" s="293"/>
      <c r="C405" s="80" t="s">
        <v>265</v>
      </c>
      <c r="D405" s="70"/>
      <c r="E405" s="45">
        <v>4.9280000000000008</v>
      </c>
      <c r="F405" s="22"/>
      <c r="G405" s="46"/>
      <c r="H405" s="46"/>
      <c r="I405" s="71"/>
      <c r="J405" s="260"/>
    </row>
    <row r="406" spans="2:10" x14ac:dyDescent="0.25">
      <c r="B406" s="293"/>
      <c r="C406" s="80" t="s">
        <v>266</v>
      </c>
      <c r="D406" s="70"/>
      <c r="E406" s="45">
        <v>6.8750000000000009</v>
      </c>
      <c r="F406" s="22"/>
      <c r="G406" s="46"/>
      <c r="H406" s="46"/>
      <c r="I406" s="71"/>
      <c r="J406" s="260"/>
    </row>
    <row r="407" spans="2:10" x14ac:dyDescent="0.25">
      <c r="B407" s="293"/>
      <c r="C407" s="80" t="s">
        <v>267</v>
      </c>
      <c r="D407" s="70"/>
      <c r="E407" s="45">
        <v>5.2690000000000001</v>
      </c>
      <c r="F407" s="22"/>
      <c r="G407" s="46"/>
      <c r="H407" s="46"/>
      <c r="I407" s="71"/>
      <c r="J407" s="260"/>
    </row>
    <row r="408" spans="2:10" x14ac:dyDescent="0.25">
      <c r="B408" s="293"/>
      <c r="C408" s="80" t="s">
        <v>268</v>
      </c>
      <c r="D408" s="70"/>
      <c r="E408" s="45">
        <v>4.9719999999999995</v>
      </c>
      <c r="F408" s="22"/>
      <c r="G408" s="46"/>
      <c r="H408" s="46"/>
      <c r="I408" s="71"/>
      <c r="J408" s="260"/>
    </row>
    <row r="409" spans="2:10" x14ac:dyDescent="0.25">
      <c r="B409" s="293"/>
      <c r="C409" s="80" t="s">
        <v>269</v>
      </c>
      <c r="D409" s="70"/>
      <c r="E409" s="45">
        <v>6.0940000000000003</v>
      </c>
      <c r="F409" s="22"/>
      <c r="G409" s="46"/>
      <c r="H409" s="46"/>
      <c r="I409" s="71"/>
      <c r="J409" s="260"/>
    </row>
    <row r="410" spans="2:10" x14ac:dyDescent="0.25">
      <c r="B410" s="293"/>
      <c r="C410" s="80" t="s">
        <v>270</v>
      </c>
      <c r="D410" s="70"/>
      <c r="E410" s="45">
        <v>6.4130000000000003</v>
      </c>
      <c r="F410" s="22"/>
      <c r="G410" s="46"/>
      <c r="H410" s="46"/>
      <c r="I410" s="71"/>
      <c r="J410" s="260"/>
    </row>
    <row r="411" spans="2:10" x14ac:dyDescent="0.25">
      <c r="B411" s="293"/>
      <c r="C411" s="80" t="s">
        <v>271</v>
      </c>
      <c r="D411" s="70"/>
      <c r="E411" s="45">
        <v>6.2150000000000007</v>
      </c>
      <c r="F411" s="22"/>
      <c r="G411" s="46"/>
      <c r="H411" s="46"/>
      <c r="I411" s="71"/>
      <c r="J411" s="260"/>
    </row>
    <row r="412" spans="2:10" x14ac:dyDescent="0.25">
      <c r="B412" s="293"/>
      <c r="C412" s="80" t="s">
        <v>272</v>
      </c>
      <c r="D412" s="70"/>
      <c r="E412" s="45">
        <v>6.2039999999999997</v>
      </c>
      <c r="F412" s="22"/>
      <c r="G412" s="46"/>
      <c r="H412" s="46"/>
      <c r="I412" s="71"/>
      <c r="J412" s="260"/>
    </row>
    <row r="413" spans="2:10" x14ac:dyDescent="0.25">
      <c r="B413" s="293"/>
      <c r="C413" s="80" t="s">
        <v>273</v>
      </c>
      <c r="D413" s="70"/>
      <c r="E413" s="45">
        <v>5.2140000000000004</v>
      </c>
      <c r="F413" s="22"/>
      <c r="G413" s="46"/>
      <c r="H413" s="46"/>
      <c r="I413" s="71"/>
      <c r="J413" s="260"/>
    </row>
    <row r="414" spans="2:10" x14ac:dyDescent="0.25">
      <c r="B414" s="293"/>
      <c r="C414" s="80" t="s">
        <v>274</v>
      </c>
      <c r="D414" s="70"/>
      <c r="E414" s="45">
        <v>18.04</v>
      </c>
      <c r="F414" s="22"/>
      <c r="G414" s="46"/>
      <c r="H414" s="46"/>
      <c r="I414" s="71"/>
      <c r="J414" s="260"/>
    </row>
    <row r="415" spans="2:10" x14ac:dyDescent="0.25">
      <c r="B415" s="293"/>
      <c r="C415" s="80" t="s">
        <v>275</v>
      </c>
      <c r="D415" s="70"/>
      <c r="E415" s="45">
        <v>4.4219999999999997</v>
      </c>
      <c r="F415" s="22"/>
      <c r="G415" s="46"/>
      <c r="H415" s="46"/>
      <c r="I415" s="71"/>
      <c r="J415" s="260"/>
    </row>
    <row r="416" spans="2:10" x14ac:dyDescent="0.25">
      <c r="B416" s="293"/>
      <c r="C416" s="80" t="s">
        <v>276</v>
      </c>
      <c r="D416" s="70"/>
      <c r="E416" s="45">
        <v>4.4330000000000007</v>
      </c>
      <c r="F416" s="22"/>
      <c r="G416" s="46"/>
      <c r="H416" s="46"/>
      <c r="I416" s="71"/>
      <c r="J416" s="260"/>
    </row>
    <row r="417" spans="2:10" x14ac:dyDescent="0.25">
      <c r="B417" s="293"/>
      <c r="C417" s="115" t="s">
        <v>277</v>
      </c>
      <c r="D417" s="70"/>
      <c r="E417" s="45">
        <v>1.595</v>
      </c>
      <c r="F417" s="22"/>
      <c r="G417" s="46"/>
      <c r="H417" s="46"/>
      <c r="I417" s="71"/>
      <c r="J417" s="260"/>
    </row>
    <row r="418" spans="2:10" x14ac:dyDescent="0.25">
      <c r="B418" s="293"/>
      <c r="C418" s="80" t="s">
        <v>97</v>
      </c>
      <c r="D418" s="70"/>
      <c r="E418" s="45">
        <v>6.1710000000000012</v>
      </c>
      <c r="F418" s="22"/>
      <c r="G418" s="46"/>
      <c r="H418" s="46"/>
      <c r="I418" s="71"/>
      <c r="J418" s="260"/>
    </row>
    <row r="419" spans="2:10" x14ac:dyDescent="0.25">
      <c r="B419" s="293"/>
      <c r="C419" s="80" t="s">
        <v>278</v>
      </c>
      <c r="D419" s="70"/>
      <c r="E419" s="45">
        <v>6.3580000000000005</v>
      </c>
      <c r="F419" s="22"/>
      <c r="G419" s="46"/>
      <c r="H419" s="46"/>
      <c r="I419" s="71"/>
      <c r="J419" s="260"/>
    </row>
    <row r="420" spans="2:10" x14ac:dyDescent="0.25">
      <c r="B420" s="293"/>
      <c r="C420" s="80" t="s">
        <v>279</v>
      </c>
      <c r="D420" s="70"/>
      <c r="E420" s="45">
        <v>4.5430000000000001</v>
      </c>
      <c r="F420" s="22"/>
      <c r="G420" s="46"/>
      <c r="H420" s="46"/>
      <c r="I420" s="71"/>
      <c r="J420" s="260"/>
    </row>
    <row r="421" spans="2:10" x14ac:dyDescent="0.25">
      <c r="B421" s="293"/>
      <c r="C421" s="80" t="s">
        <v>280</v>
      </c>
      <c r="D421" s="70"/>
      <c r="E421" s="45">
        <v>4.9169999999999998</v>
      </c>
      <c r="F421" s="22"/>
      <c r="G421" s="46"/>
      <c r="H421" s="46"/>
      <c r="I421" s="71"/>
      <c r="J421" s="260"/>
    </row>
    <row r="422" spans="2:10" x14ac:dyDescent="0.25">
      <c r="B422" s="293"/>
      <c r="C422" s="80" t="s">
        <v>281</v>
      </c>
      <c r="D422" s="70"/>
      <c r="E422" s="45">
        <v>4.0150000000000006</v>
      </c>
      <c r="F422" s="22"/>
      <c r="G422" s="46"/>
      <c r="H422" s="46"/>
      <c r="I422" s="71"/>
      <c r="J422" s="260"/>
    </row>
    <row r="423" spans="2:10" x14ac:dyDescent="0.25">
      <c r="B423" s="293"/>
      <c r="C423" s="80" t="s">
        <v>282</v>
      </c>
      <c r="D423" s="70"/>
      <c r="E423" s="45">
        <v>5.8520000000000012</v>
      </c>
      <c r="F423" s="22"/>
      <c r="G423" s="46"/>
      <c r="H423" s="46"/>
      <c r="I423" s="71"/>
      <c r="J423" s="260"/>
    </row>
    <row r="424" spans="2:10" x14ac:dyDescent="0.25">
      <c r="B424" s="293"/>
      <c r="C424" s="80" t="s">
        <v>283</v>
      </c>
      <c r="D424" s="70"/>
      <c r="E424" s="45">
        <v>9.9880000000000013</v>
      </c>
      <c r="F424" s="22"/>
      <c r="G424" s="46"/>
      <c r="H424" s="46"/>
      <c r="I424" s="71"/>
      <c r="J424" s="260"/>
    </row>
    <row r="425" spans="2:10" x14ac:dyDescent="0.25">
      <c r="B425" s="293"/>
      <c r="C425" s="80" t="s">
        <v>284</v>
      </c>
      <c r="D425" s="70"/>
      <c r="E425" s="45">
        <v>21.835000000000004</v>
      </c>
      <c r="F425" s="22"/>
      <c r="G425" s="46"/>
      <c r="H425" s="46"/>
      <c r="I425" s="71"/>
      <c r="J425" s="260"/>
    </row>
    <row r="426" spans="2:10" x14ac:dyDescent="0.25">
      <c r="B426" s="293"/>
      <c r="C426" s="81" t="s">
        <v>285</v>
      </c>
      <c r="D426" s="70"/>
      <c r="E426" s="45">
        <v>22.263999999999999</v>
      </c>
      <c r="F426" s="22"/>
      <c r="G426" s="46"/>
      <c r="H426" s="46"/>
      <c r="I426" s="71"/>
      <c r="J426" s="260"/>
    </row>
    <row r="427" spans="2:10" x14ac:dyDescent="0.25">
      <c r="B427" s="293"/>
      <c r="C427" s="81" t="s">
        <v>286</v>
      </c>
      <c r="D427" s="70"/>
      <c r="E427" s="45">
        <v>81.983000000000004</v>
      </c>
      <c r="F427" s="22"/>
      <c r="G427" s="46"/>
      <c r="H427" s="46"/>
      <c r="I427" s="71"/>
      <c r="J427" s="260"/>
    </row>
    <row r="428" spans="2:10" x14ac:dyDescent="0.25">
      <c r="B428" s="293"/>
      <c r="C428" s="81" t="s">
        <v>287</v>
      </c>
      <c r="D428" s="70"/>
      <c r="E428" s="45">
        <v>100.92500000000001</v>
      </c>
      <c r="F428" s="22"/>
      <c r="G428" s="46"/>
      <c r="H428" s="46"/>
      <c r="I428" s="71"/>
      <c r="J428" s="260"/>
    </row>
    <row r="429" spans="2:10" x14ac:dyDescent="0.25">
      <c r="B429" s="293"/>
      <c r="C429" s="80" t="s">
        <v>288</v>
      </c>
      <c r="D429" s="101"/>
      <c r="E429" s="45">
        <v>66.550000000000011</v>
      </c>
      <c r="F429" s="22"/>
      <c r="G429" s="82"/>
      <c r="H429" s="82"/>
      <c r="I429" s="83"/>
      <c r="J429" s="263"/>
    </row>
    <row r="430" spans="2:10" x14ac:dyDescent="0.25">
      <c r="B430" s="293"/>
      <c r="C430" s="64"/>
      <c r="D430" s="70" t="s">
        <v>34</v>
      </c>
      <c r="E430" s="56">
        <v>995.86300000000006</v>
      </c>
      <c r="F430" s="22"/>
      <c r="G430" s="46">
        <v>49.468780197502809</v>
      </c>
      <c r="H430" s="46">
        <f>G430*E430</f>
        <v>49264.127853825747</v>
      </c>
      <c r="I430" s="46"/>
      <c r="J430" s="260"/>
    </row>
    <row r="431" spans="2:10" x14ac:dyDescent="0.25">
      <c r="B431" s="293"/>
      <c r="C431" s="94"/>
      <c r="D431" s="78"/>
      <c r="E431" s="45"/>
      <c r="F431" s="22"/>
      <c r="G431" s="111"/>
      <c r="H431" s="111"/>
      <c r="I431" s="112"/>
      <c r="J431" s="267"/>
    </row>
    <row r="432" spans="2:10" x14ac:dyDescent="0.25">
      <c r="B432" s="293">
        <v>30</v>
      </c>
      <c r="C432" s="73" t="s">
        <v>289</v>
      </c>
      <c r="D432" s="70"/>
      <c r="E432" s="45"/>
      <c r="F432" s="22"/>
      <c r="G432" s="46"/>
      <c r="H432" s="46"/>
      <c r="I432" s="47"/>
      <c r="J432" s="60"/>
    </row>
    <row r="433" spans="2:10" ht="165" x14ac:dyDescent="0.25">
      <c r="B433" s="293"/>
      <c r="C433" s="59" t="s">
        <v>290</v>
      </c>
      <c r="D433" s="70"/>
      <c r="E433" s="45"/>
      <c r="F433" s="22"/>
      <c r="G433" s="46"/>
      <c r="H433" s="46"/>
      <c r="I433" s="47"/>
      <c r="J433" s="60"/>
    </row>
    <row r="434" spans="2:10" x14ac:dyDescent="0.25">
      <c r="B434" s="293"/>
      <c r="C434" s="81" t="s">
        <v>214</v>
      </c>
      <c r="D434" s="70" t="s">
        <v>34</v>
      </c>
      <c r="E434" s="56">
        <v>90.364999999999995</v>
      </c>
      <c r="F434" s="22"/>
      <c r="G434" s="46">
        <v>33.443682387044156</v>
      </c>
      <c r="H434" s="46">
        <f>G434*E434</f>
        <v>3022.1383589052448</v>
      </c>
      <c r="I434" s="46"/>
      <c r="J434" s="60"/>
    </row>
    <row r="435" spans="2:10" x14ac:dyDescent="0.25">
      <c r="B435" s="293"/>
      <c r="C435" s="81"/>
      <c r="D435" s="70"/>
      <c r="E435" s="45"/>
      <c r="F435" s="22"/>
      <c r="G435" s="46"/>
      <c r="H435" s="46"/>
      <c r="I435" s="47"/>
      <c r="J435" s="60"/>
    </row>
    <row r="436" spans="2:10" ht="30" x14ac:dyDescent="0.25">
      <c r="B436" s="293">
        <v>31</v>
      </c>
      <c r="C436" s="73" t="s">
        <v>291</v>
      </c>
      <c r="D436" s="70"/>
      <c r="E436" s="45"/>
      <c r="F436" s="22"/>
      <c r="G436" s="46"/>
      <c r="H436" s="46"/>
      <c r="I436" s="47"/>
      <c r="J436" s="60"/>
    </row>
    <row r="437" spans="2:10" ht="150" x14ac:dyDescent="0.25">
      <c r="B437" s="293"/>
      <c r="C437" s="64" t="s">
        <v>292</v>
      </c>
      <c r="D437" s="70"/>
      <c r="E437" s="45"/>
      <c r="F437" s="22"/>
      <c r="G437" s="46"/>
      <c r="H437" s="46"/>
      <c r="I437" s="47"/>
      <c r="J437" s="60"/>
    </row>
    <row r="438" spans="2:10" x14ac:dyDescent="0.25">
      <c r="B438" s="293"/>
      <c r="C438" s="81" t="s">
        <v>293</v>
      </c>
      <c r="D438" s="70" t="s">
        <v>294</v>
      </c>
      <c r="E438" s="56">
        <v>22.620400000000004</v>
      </c>
      <c r="F438" s="22"/>
      <c r="G438" s="46">
        <v>247.34390098751408</v>
      </c>
      <c r="H438" s="46">
        <f>G438*E438</f>
        <v>5595.0179778979646</v>
      </c>
      <c r="I438" s="46"/>
      <c r="J438" s="60"/>
    </row>
    <row r="439" spans="2:10" x14ac:dyDescent="0.25">
      <c r="B439" s="293"/>
      <c r="C439" s="64"/>
      <c r="D439" s="70"/>
      <c r="E439" s="45"/>
      <c r="F439" s="22"/>
      <c r="G439" s="46"/>
      <c r="H439" s="46"/>
      <c r="I439" s="47"/>
      <c r="J439" s="60"/>
    </row>
    <row r="440" spans="2:10" x14ac:dyDescent="0.25">
      <c r="B440" s="293">
        <v>32</v>
      </c>
      <c r="C440" s="48" t="s">
        <v>295</v>
      </c>
      <c r="D440" s="70"/>
      <c r="E440" s="45"/>
      <c r="F440" s="22"/>
      <c r="G440" s="46"/>
      <c r="H440" s="46"/>
      <c r="I440" s="47"/>
      <c r="J440" s="60"/>
    </row>
    <row r="441" spans="2:10" ht="195" x14ac:dyDescent="0.25">
      <c r="B441" s="293"/>
      <c r="C441" s="59" t="s">
        <v>296</v>
      </c>
      <c r="D441" s="70"/>
      <c r="E441" s="45"/>
      <c r="F441" s="22"/>
      <c r="G441" s="46"/>
      <c r="H441" s="46"/>
      <c r="I441" s="47"/>
      <c r="J441" s="60"/>
    </row>
    <row r="442" spans="2:10" x14ac:dyDescent="0.25">
      <c r="B442" s="293"/>
      <c r="C442" s="69" t="s">
        <v>297</v>
      </c>
      <c r="D442" s="70"/>
      <c r="E442" s="45">
        <v>7.0237200000000017</v>
      </c>
      <c r="F442" s="22"/>
      <c r="G442" s="46"/>
      <c r="H442" s="46"/>
      <c r="I442" s="47"/>
      <c r="J442" s="60"/>
    </row>
    <row r="443" spans="2:10" x14ac:dyDescent="0.25">
      <c r="B443" s="293"/>
      <c r="C443" s="69" t="s">
        <v>52</v>
      </c>
      <c r="D443" s="70"/>
      <c r="E443" s="45">
        <v>7.3920000000000012</v>
      </c>
      <c r="F443" s="22"/>
      <c r="G443" s="46"/>
      <c r="H443" s="46"/>
      <c r="I443" s="47"/>
      <c r="J443" s="60"/>
    </row>
    <row r="444" spans="2:10" x14ac:dyDescent="0.25">
      <c r="B444" s="293"/>
      <c r="C444" s="81"/>
      <c r="D444" s="70" t="s">
        <v>294</v>
      </c>
      <c r="E444" s="56">
        <v>14.415720000000004</v>
      </c>
      <c r="F444" s="22"/>
      <c r="G444" s="46">
        <v>264.76248556409962</v>
      </c>
      <c r="H444" s="46">
        <f>G444*E444</f>
        <v>3816.741858396103</v>
      </c>
      <c r="I444" s="46"/>
      <c r="J444" s="60"/>
    </row>
    <row r="445" spans="2:10" x14ac:dyDescent="0.25">
      <c r="B445" s="293"/>
      <c r="C445" s="81"/>
      <c r="D445" s="70"/>
      <c r="E445" s="45"/>
      <c r="F445" s="22"/>
      <c r="G445" s="46"/>
      <c r="H445" s="46"/>
      <c r="I445" s="47"/>
      <c r="J445" s="60"/>
    </row>
    <row r="446" spans="2:10" x14ac:dyDescent="0.25">
      <c r="B446" s="293">
        <v>33</v>
      </c>
      <c r="C446" s="48" t="s">
        <v>298</v>
      </c>
      <c r="D446" s="70"/>
      <c r="E446" s="45"/>
      <c r="F446" s="22"/>
      <c r="G446" s="46"/>
      <c r="H446" s="46"/>
      <c r="I446" s="47"/>
      <c r="J446" s="60"/>
    </row>
    <row r="447" spans="2:10" ht="210" x14ac:dyDescent="0.25">
      <c r="B447" s="293"/>
      <c r="C447" s="59" t="s">
        <v>299</v>
      </c>
      <c r="D447" s="70"/>
      <c r="E447" s="45"/>
      <c r="F447" s="22"/>
      <c r="G447" s="46"/>
      <c r="H447" s="46"/>
      <c r="I447" s="47"/>
      <c r="J447" s="60"/>
    </row>
    <row r="448" spans="2:10" x14ac:dyDescent="0.25">
      <c r="B448" s="293"/>
      <c r="C448" s="69" t="s">
        <v>300</v>
      </c>
      <c r="D448" s="70"/>
      <c r="E448" s="45">
        <v>4.5430000000000001</v>
      </c>
      <c r="F448" s="22"/>
      <c r="G448" s="46"/>
      <c r="H448" s="46"/>
      <c r="I448" s="47"/>
      <c r="J448" s="60"/>
    </row>
    <row r="449" spans="2:10" x14ac:dyDescent="0.25">
      <c r="B449" s="293"/>
      <c r="C449" s="69" t="s">
        <v>301</v>
      </c>
      <c r="D449" s="70"/>
      <c r="E449" s="45">
        <v>4.4550000000000001</v>
      </c>
      <c r="F449" s="22"/>
      <c r="G449" s="46"/>
      <c r="H449" s="46"/>
      <c r="I449" s="47"/>
      <c r="J449" s="60"/>
    </row>
    <row r="450" spans="2:10" x14ac:dyDescent="0.25">
      <c r="B450" s="293"/>
      <c r="C450" s="69" t="s">
        <v>302</v>
      </c>
      <c r="D450" s="70"/>
      <c r="E450" s="45">
        <v>4.4990000000000006</v>
      </c>
      <c r="F450" s="22"/>
      <c r="G450" s="46"/>
      <c r="H450" s="46"/>
      <c r="I450" s="47"/>
      <c r="J450" s="60"/>
    </row>
    <row r="451" spans="2:10" x14ac:dyDescent="0.25">
      <c r="B451" s="293"/>
      <c r="C451" s="69" t="s">
        <v>303</v>
      </c>
      <c r="D451" s="70"/>
      <c r="E451" s="45">
        <v>4.5210000000000008</v>
      </c>
      <c r="F451" s="22"/>
      <c r="G451" s="46"/>
      <c r="H451" s="46"/>
      <c r="I451" s="47"/>
      <c r="J451" s="60"/>
    </row>
    <row r="452" spans="2:10" x14ac:dyDescent="0.25">
      <c r="B452" s="293"/>
      <c r="C452" s="81"/>
      <c r="D452" s="70" t="s">
        <v>34</v>
      </c>
      <c r="E452" s="56">
        <v>18.018000000000001</v>
      </c>
      <c r="F452" s="22"/>
      <c r="G452" s="46">
        <v>66.190621391024905</v>
      </c>
      <c r="H452" s="46">
        <f>G452*E452</f>
        <v>1192.6226162234868</v>
      </c>
      <c r="I452" s="46"/>
      <c r="J452" s="60"/>
    </row>
    <row r="453" spans="2:10" x14ac:dyDescent="0.25">
      <c r="B453" s="293"/>
      <c r="C453" s="81"/>
      <c r="D453" s="70"/>
      <c r="E453" s="45"/>
      <c r="F453" s="22"/>
      <c r="G453" s="46"/>
      <c r="H453" s="46"/>
      <c r="I453" s="47"/>
      <c r="J453" s="60"/>
    </row>
    <row r="454" spans="2:10" ht="30" x14ac:dyDescent="0.25">
      <c r="B454" s="293">
        <v>34</v>
      </c>
      <c r="C454" s="48" t="s">
        <v>304</v>
      </c>
      <c r="D454" s="70"/>
      <c r="E454" s="45"/>
      <c r="F454" s="22"/>
      <c r="G454" s="46"/>
      <c r="H454" s="46"/>
      <c r="I454" s="47"/>
      <c r="J454" s="60"/>
    </row>
    <row r="455" spans="2:10" ht="105" x14ac:dyDescent="0.25">
      <c r="B455" s="293"/>
      <c r="C455" s="59" t="s">
        <v>305</v>
      </c>
      <c r="D455" s="70"/>
      <c r="E455" s="45"/>
      <c r="F455" s="22"/>
      <c r="G455" s="46"/>
      <c r="H455" s="46"/>
      <c r="I455" s="47"/>
      <c r="J455" s="60"/>
    </row>
    <row r="456" spans="2:10" x14ac:dyDescent="0.25">
      <c r="B456" s="293"/>
      <c r="C456" s="80" t="s">
        <v>288</v>
      </c>
      <c r="D456" s="101" t="s">
        <v>34</v>
      </c>
      <c r="E456" s="56">
        <v>66.550000000000011</v>
      </c>
      <c r="F456" s="22"/>
      <c r="G456" s="82">
        <v>49.468780197502809</v>
      </c>
      <c r="H456" s="82">
        <f>G456*E456</f>
        <v>3292.1473221438127</v>
      </c>
      <c r="I456" s="46"/>
      <c r="J456" s="266"/>
    </row>
    <row r="457" spans="2:10" x14ac:dyDescent="0.25">
      <c r="B457" s="293"/>
      <c r="C457" s="81"/>
      <c r="D457" s="70"/>
      <c r="E457" s="45"/>
      <c r="F457" s="22"/>
      <c r="G457" s="46"/>
      <c r="H457" s="46"/>
      <c r="I457" s="47"/>
      <c r="J457" s="60"/>
    </row>
    <row r="458" spans="2:10" x14ac:dyDescent="0.25">
      <c r="B458" s="293">
        <v>35</v>
      </c>
      <c r="C458" s="48" t="s">
        <v>306</v>
      </c>
      <c r="D458" s="70"/>
      <c r="E458" s="45"/>
      <c r="F458" s="22"/>
      <c r="G458" s="46"/>
      <c r="H458" s="46"/>
      <c r="I458" s="47"/>
      <c r="J458" s="60"/>
    </row>
    <row r="459" spans="2:10" ht="210" x14ac:dyDescent="0.25">
      <c r="B459" s="293"/>
      <c r="C459" s="59" t="s">
        <v>307</v>
      </c>
      <c r="D459" s="70"/>
      <c r="E459" s="45"/>
      <c r="F459" s="22"/>
      <c r="G459" s="46"/>
      <c r="H459" s="46"/>
      <c r="I459" s="47"/>
      <c r="J459" s="60"/>
    </row>
    <row r="460" spans="2:10" x14ac:dyDescent="0.25">
      <c r="B460" s="293"/>
      <c r="C460" s="69" t="s">
        <v>308</v>
      </c>
      <c r="D460" s="70"/>
      <c r="E460" s="45">
        <v>1</v>
      </c>
      <c r="F460" s="22"/>
      <c r="G460" s="46"/>
      <c r="H460" s="46"/>
      <c r="I460" s="47"/>
      <c r="J460" s="60"/>
    </row>
    <row r="461" spans="2:10" x14ac:dyDescent="0.25">
      <c r="B461" s="293"/>
      <c r="C461" s="69" t="s">
        <v>309</v>
      </c>
      <c r="D461" s="70"/>
      <c r="E461" s="45">
        <v>7</v>
      </c>
      <c r="F461" s="22"/>
      <c r="G461" s="46"/>
      <c r="H461" s="46"/>
      <c r="I461" s="47"/>
      <c r="J461" s="60"/>
    </row>
    <row r="462" spans="2:10" x14ac:dyDescent="0.25">
      <c r="B462" s="293"/>
      <c r="C462" s="69" t="s">
        <v>310</v>
      </c>
      <c r="D462" s="70"/>
      <c r="E462" s="45">
        <v>1</v>
      </c>
      <c r="F462" s="22"/>
      <c r="G462" s="46"/>
      <c r="H462" s="46"/>
      <c r="I462" s="47"/>
      <c r="J462" s="60"/>
    </row>
    <row r="463" spans="2:10" x14ac:dyDescent="0.25">
      <c r="B463" s="293"/>
      <c r="C463" s="81"/>
      <c r="D463" s="70" t="s">
        <v>21</v>
      </c>
      <c r="E463" s="56">
        <v>9</v>
      </c>
      <c r="F463" s="22"/>
      <c r="G463" s="46">
        <v>585.26444177327278</v>
      </c>
      <c r="H463" s="46">
        <f>G463*E463</f>
        <v>5267.3799759594549</v>
      </c>
      <c r="I463" s="46"/>
      <c r="J463" s="60"/>
    </row>
    <row r="464" spans="2:10" x14ac:dyDescent="0.25">
      <c r="B464" s="293"/>
      <c r="C464" s="81"/>
      <c r="D464" s="70"/>
      <c r="E464" s="45"/>
      <c r="F464" s="22"/>
      <c r="G464" s="46"/>
      <c r="H464" s="46"/>
      <c r="I464" s="47"/>
      <c r="J464" s="60"/>
    </row>
    <row r="465" spans="2:10" x14ac:dyDescent="0.25">
      <c r="B465" s="293">
        <v>36</v>
      </c>
      <c r="C465" s="48" t="s">
        <v>311</v>
      </c>
      <c r="D465" s="70"/>
      <c r="E465" s="45"/>
      <c r="F465" s="22"/>
      <c r="G465" s="46"/>
      <c r="H465" s="46"/>
      <c r="I465" s="47"/>
      <c r="J465" s="60"/>
    </row>
    <row r="466" spans="2:10" ht="225" x14ac:dyDescent="0.25">
      <c r="B466" s="293"/>
      <c r="C466" s="64" t="s">
        <v>312</v>
      </c>
      <c r="D466" s="70"/>
      <c r="E466" s="45"/>
      <c r="F466" s="22"/>
      <c r="G466" s="46"/>
      <c r="H466" s="46"/>
      <c r="I466" s="47"/>
      <c r="J466" s="60"/>
    </row>
    <row r="467" spans="2:10" x14ac:dyDescent="0.25">
      <c r="B467" s="293"/>
      <c r="C467" s="69" t="s">
        <v>313</v>
      </c>
      <c r="D467" s="70"/>
      <c r="E467" s="45">
        <v>1.4467488750000002</v>
      </c>
      <c r="F467" s="22"/>
      <c r="G467" s="46"/>
      <c r="H467" s="46"/>
      <c r="I467" s="47"/>
      <c r="J467" s="60"/>
    </row>
    <row r="468" spans="2:10" x14ac:dyDescent="0.25">
      <c r="B468" s="293"/>
      <c r="C468" s="69" t="s">
        <v>314</v>
      </c>
      <c r="D468" s="70"/>
      <c r="E468" s="45">
        <v>0.82098719999999992</v>
      </c>
      <c r="F468" s="22"/>
      <c r="G468" s="46"/>
      <c r="H468" s="46"/>
      <c r="I468" s="47"/>
      <c r="J468" s="60"/>
    </row>
    <row r="469" spans="2:10" x14ac:dyDescent="0.25">
      <c r="B469" s="293"/>
      <c r="C469" s="81"/>
      <c r="D469" s="70" t="s">
        <v>294</v>
      </c>
      <c r="E469" s="56">
        <v>2.2677360750000002</v>
      </c>
      <c r="F469" s="22"/>
      <c r="G469" s="46">
        <v>264.76248556409962</v>
      </c>
      <c r="H469" s="46">
        <f>G469*E469</f>
        <v>600.41143982037545</v>
      </c>
      <c r="I469" s="46"/>
      <c r="J469" s="60"/>
    </row>
    <row r="470" spans="2:10" x14ac:dyDescent="0.25">
      <c r="B470" s="293"/>
      <c r="C470" s="64"/>
      <c r="D470" s="70"/>
      <c r="E470" s="45"/>
      <c r="F470" s="22"/>
      <c r="G470" s="46"/>
      <c r="H470" s="46"/>
      <c r="I470" s="47"/>
      <c r="J470" s="60"/>
    </row>
    <row r="471" spans="2:10" x14ac:dyDescent="0.25">
      <c r="B471" s="293">
        <v>37</v>
      </c>
      <c r="C471" s="48" t="s">
        <v>315</v>
      </c>
      <c r="D471" s="70"/>
      <c r="E471" s="45"/>
      <c r="F471" s="22"/>
      <c r="G471" s="46"/>
      <c r="H471" s="46"/>
      <c r="I471" s="47"/>
      <c r="J471" s="60"/>
    </row>
    <row r="472" spans="2:10" ht="225" x14ac:dyDescent="0.25">
      <c r="B472" s="293"/>
      <c r="C472" s="59" t="s">
        <v>316</v>
      </c>
      <c r="D472" s="70"/>
      <c r="E472" s="45"/>
      <c r="F472" s="22"/>
      <c r="G472" s="46"/>
      <c r="H472" s="46"/>
      <c r="I472" s="47"/>
      <c r="J472" s="60"/>
    </row>
    <row r="473" spans="2:10" x14ac:dyDescent="0.25">
      <c r="B473" s="293"/>
      <c r="C473" s="69" t="s">
        <v>317</v>
      </c>
      <c r="D473" s="70"/>
      <c r="E473" s="45">
        <v>104.90700000000001</v>
      </c>
      <c r="F473" s="22"/>
      <c r="G473" s="46"/>
      <c r="H473" s="46"/>
      <c r="I473" s="71"/>
      <c r="J473" s="260"/>
    </row>
    <row r="474" spans="2:10" x14ac:dyDescent="0.25">
      <c r="B474" s="293"/>
      <c r="C474" s="69" t="s">
        <v>318</v>
      </c>
      <c r="D474" s="70"/>
      <c r="E474" s="45">
        <v>23.573</v>
      </c>
      <c r="F474" s="22"/>
      <c r="G474" s="46"/>
      <c r="H474" s="46"/>
      <c r="I474" s="71"/>
      <c r="J474" s="260"/>
    </row>
    <row r="475" spans="2:10" x14ac:dyDescent="0.25">
      <c r="B475" s="293"/>
      <c r="C475" s="69" t="s">
        <v>297</v>
      </c>
      <c r="D475" s="70"/>
      <c r="E475" s="45">
        <v>20.757000000000001</v>
      </c>
      <c r="F475" s="22"/>
      <c r="G475" s="46"/>
      <c r="H475" s="46"/>
      <c r="I475" s="71"/>
      <c r="J475" s="260"/>
    </row>
    <row r="476" spans="2:10" x14ac:dyDescent="0.25">
      <c r="B476" s="293"/>
      <c r="C476" s="69" t="s">
        <v>319</v>
      </c>
      <c r="D476" s="70"/>
      <c r="E476" s="45">
        <v>34.056000000000004</v>
      </c>
      <c r="F476" s="22"/>
      <c r="G476" s="46"/>
      <c r="H476" s="46"/>
      <c r="I476" s="71"/>
      <c r="J476" s="260"/>
    </row>
    <row r="477" spans="2:10" x14ac:dyDescent="0.25">
      <c r="B477" s="293"/>
      <c r="C477" s="69" t="s">
        <v>320</v>
      </c>
      <c r="D477" s="70"/>
      <c r="E477" s="45">
        <v>80.036000000000016</v>
      </c>
      <c r="F477" s="22"/>
      <c r="G477" s="46"/>
      <c r="H477" s="46"/>
      <c r="I477" s="71"/>
      <c r="J477" s="260"/>
    </row>
    <row r="478" spans="2:10" x14ac:dyDescent="0.25">
      <c r="B478" s="293"/>
      <c r="C478" s="69" t="s">
        <v>321</v>
      </c>
      <c r="D478" s="70"/>
      <c r="E478" s="45">
        <v>100.92500000000001</v>
      </c>
      <c r="F478" s="22"/>
      <c r="G478" s="46"/>
      <c r="H478" s="46"/>
      <c r="I478" s="71"/>
      <c r="J478" s="260"/>
    </row>
    <row r="479" spans="2:10" x14ac:dyDescent="0.25">
      <c r="B479" s="293"/>
      <c r="C479" s="69" t="s">
        <v>322</v>
      </c>
      <c r="D479" s="70"/>
      <c r="E479" s="45">
        <v>62.425000000000004</v>
      </c>
      <c r="F479" s="22"/>
      <c r="G479" s="46"/>
      <c r="H479" s="46"/>
      <c r="I479" s="71"/>
      <c r="J479" s="260"/>
    </row>
    <row r="480" spans="2:10" x14ac:dyDescent="0.25">
      <c r="B480" s="293"/>
      <c r="C480" s="69" t="s">
        <v>323</v>
      </c>
      <c r="D480" s="70"/>
      <c r="E480" s="45">
        <v>25.080000000000002</v>
      </c>
      <c r="F480" s="22"/>
      <c r="G480" s="46"/>
      <c r="H480" s="46"/>
      <c r="I480" s="71"/>
      <c r="J480" s="260"/>
    </row>
    <row r="481" spans="2:10" x14ac:dyDescent="0.25">
      <c r="B481" s="293"/>
      <c r="C481" s="64"/>
      <c r="D481" s="70" t="s">
        <v>34</v>
      </c>
      <c r="E481" s="56">
        <v>451.75900000000007</v>
      </c>
      <c r="F481" s="22"/>
      <c r="G481" s="46">
        <v>33.443682387044156</v>
      </c>
      <c r="H481" s="46">
        <f>G481*E481</f>
        <v>15108.484511488683</v>
      </c>
      <c r="I481" s="46"/>
      <c r="J481" s="260"/>
    </row>
    <row r="482" spans="2:10" x14ac:dyDescent="0.25">
      <c r="B482" s="293"/>
      <c r="C482" s="64"/>
      <c r="D482" s="70"/>
      <c r="E482" s="45"/>
      <c r="F482" s="22"/>
      <c r="G482" s="46"/>
      <c r="H482" s="46"/>
      <c r="I482" s="71"/>
      <c r="J482" s="260"/>
    </row>
    <row r="483" spans="2:10" x14ac:dyDescent="0.25">
      <c r="B483" s="293">
        <v>38</v>
      </c>
      <c r="C483" s="48" t="s">
        <v>324</v>
      </c>
      <c r="D483" s="70"/>
      <c r="E483" s="45"/>
      <c r="F483" s="22"/>
      <c r="G483" s="46"/>
      <c r="H483" s="46"/>
      <c r="I483" s="47"/>
      <c r="J483" s="60"/>
    </row>
    <row r="484" spans="2:10" ht="240" x14ac:dyDescent="0.25">
      <c r="B484" s="293"/>
      <c r="C484" s="64" t="s">
        <v>325</v>
      </c>
      <c r="D484" s="70"/>
      <c r="E484" s="45"/>
      <c r="F484" s="22"/>
      <c r="G484" s="46"/>
      <c r="H484" s="46"/>
      <c r="I484" s="47"/>
      <c r="J484" s="60"/>
    </row>
    <row r="485" spans="2:10" x14ac:dyDescent="0.25">
      <c r="B485" s="293"/>
      <c r="C485" s="72" t="s">
        <v>326</v>
      </c>
      <c r="D485" s="70"/>
      <c r="E485" s="45">
        <v>6.0720000000000001</v>
      </c>
      <c r="F485" s="22"/>
      <c r="G485" s="46"/>
      <c r="H485" s="46"/>
      <c r="I485" s="71"/>
      <c r="J485" s="260"/>
    </row>
    <row r="486" spans="2:10" x14ac:dyDescent="0.25">
      <c r="B486" s="293"/>
      <c r="C486" s="69" t="s">
        <v>327</v>
      </c>
      <c r="D486" s="70"/>
      <c r="E486" s="45">
        <v>4.7630000000000008</v>
      </c>
      <c r="F486" s="22"/>
      <c r="G486" s="46"/>
      <c r="H486" s="46"/>
      <c r="I486" s="71"/>
      <c r="J486" s="260"/>
    </row>
    <row r="487" spans="2:10" x14ac:dyDescent="0.25">
      <c r="B487" s="293"/>
      <c r="C487" s="69" t="s">
        <v>328</v>
      </c>
      <c r="D487" s="70"/>
      <c r="E487" s="45">
        <v>15.785000000000004</v>
      </c>
      <c r="F487" s="22"/>
      <c r="G487" s="46"/>
      <c r="H487" s="46"/>
      <c r="I487" s="71"/>
      <c r="J487" s="260"/>
    </row>
    <row r="488" spans="2:10" x14ac:dyDescent="0.25">
      <c r="B488" s="293"/>
      <c r="C488" s="69" t="s">
        <v>329</v>
      </c>
      <c r="D488" s="70"/>
      <c r="E488" s="45">
        <v>11.682000000000002</v>
      </c>
      <c r="F488" s="22"/>
      <c r="G488" s="46"/>
      <c r="H488" s="46"/>
      <c r="I488" s="71"/>
      <c r="J488" s="260"/>
    </row>
    <row r="489" spans="2:10" x14ac:dyDescent="0.25">
      <c r="B489" s="293"/>
      <c r="C489" s="69" t="s">
        <v>330</v>
      </c>
      <c r="D489" s="70"/>
      <c r="E489" s="45">
        <v>27.060000000000002</v>
      </c>
      <c r="F489" s="22"/>
      <c r="G489" s="46"/>
      <c r="H489" s="46"/>
      <c r="I489" s="71"/>
      <c r="J489" s="260"/>
    </row>
    <row r="490" spans="2:10" x14ac:dyDescent="0.25">
      <c r="B490" s="293"/>
      <c r="C490" s="72" t="s">
        <v>331</v>
      </c>
      <c r="D490" s="70"/>
      <c r="E490" s="45">
        <v>16.159000000000002</v>
      </c>
      <c r="F490" s="22"/>
      <c r="G490" s="46"/>
      <c r="H490" s="46"/>
      <c r="I490" s="71"/>
      <c r="J490" s="260"/>
    </row>
    <row r="491" spans="2:10" x14ac:dyDescent="0.25">
      <c r="B491" s="293"/>
      <c r="C491" s="72" t="s">
        <v>332</v>
      </c>
      <c r="D491" s="70"/>
      <c r="E491" s="45">
        <v>15.708000000000002</v>
      </c>
      <c r="F491" s="22"/>
      <c r="G491" s="46"/>
      <c r="H491" s="46"/>
      <c r="I491" s="71"/>
      <c r="J491" s="260"/>
    </row>
    <row r="492" spans="2:10" x14ac:dyDescent="0.25">
      <c r="B492" s="293"/>
      <c r="C492" s="72" t="s">
        <v>333</v>
      </c>
      <c r="D492" s="70"/>
      <c r="E492" s="45">
        <v>34.408000000000001</v>
      </c>
      <c r="F492" s="22"/>
      <c r="G492" s="46"/>
      <c r="H492" s="46"/>
      <c r="I492" s="71"/>
      <c r="J492" s="260"/>
    </row>
    <row r="493" spans="2:10" x14ac:dyDescent="0.25">
      <c r="B493" s="293"/>
      <c r="C493" s="72" t="s">
        <v>285</v>
      </c>
      <c r="D493" s="70"/>
      <c r="E493" s="45">
        <v>6.71</v>
      </c>
      <c r="F493" s="22"/>
      <c r="G493" s="46"/>
      <c r="H493" s="46"/>
      <c r="I493" s="71"/>
      <c r="J493" s="260"/>
    </row>
    <row r="494" spans="2:10" x14ac:dyDescent="0.25">
      <c r="B494" s="293"/>
      <c r="C494" s="81"/>
      <c r="D494" s="70" t="s">
        <v>164</v>
      </c>
      <c r="E494" s="56">
        <v>138.34700000000001</v>
      </c>
      <c r="F494" s="22"/>
      <c r="G494" s="46">
        <v>23.689275024156281</v>
      </c>
      <c r="H494" s="46">
        <f>G494*E494</f>
        <v>3277.3401317669491</v>
      </c>
      <c r="I494" s="46"/>
      <c r="J494" s="260"/>
    </row>
    <row r="495" spans="2:10" x14ac:dyDescent="0.25">
      <c r="B495" s="293"/>
      <c r="C495" s="64"/>
      <c r="D495" s="70"/>
      <c r="E495" s="45"/>
      <c r="F495" s="22"/>
      <c r="G495" s="46"/>
      <c r="H495" s="46"/>
      <c r="I495" s="47"/>
      <c r="J495" s="60"/>
    </row>
    <row r="496" spans="2:10" x14ac:dyDescent="0.25">
      <c r="B496" s="293">
        <v>39</v>
      </c>
      <c r="C496" s="73" t="s">
        <v>334</v>
      </c>
      <c r="D496" s="70"/>
      <c r="E496" s="45"/>
      <c r="F496" s="22"/>
      <c r="G496" s="46"/>
      <c r="H496" s="46"/>
      <c r="I496" s="47"/>
      <c r="J496" s="60"/>
    </row>
    <row r="497" spans="2:10" ht="300" x14ac:dyDescent="0.25">
      <c r="B497" s="293"/>
      <c r="C497" s="59" t="s">
        <v>335</v>
      </c>
      <c r="D497" s="70"/>
      <c r="E497" s="45"/>
      <c r="F497" s="22"/>
      <c r="G497" s="46"/>
      <c r="H497" s="46"/>
      <c r="I497" s="47"/>
      <c r="J497" s="60"/>
    </row>
    <row r="498" spans="2:10" x14ac:dyDescent="0.25">
      <c r="B498" s="293"/>
      <c r="C498" s="69" t="s">
        <v>336</v>
      </c>
      <c r="D498" s="70"/>
      <c r="E498" s="45">
        <v>28.713520000000003</v>
      </c>
      <c r="F498" s="22"/>
      <c r="G498" s="46"/>
      <c r="H498" s="46"/>
      <c r="I498" s="71"/>
      <c r="J498" s="260"/>
    </row>
    <row r="499" spans="2:10" x14ac:dyDescent="0.25">
      <c r="B499" s="293"/>
      <c r="C499" s="69" t="s">
        <v>337</v>
      </c>
      <c r="D499" s="70"/>
      <c r="E499" s="45">
        <v>35.653200000000005</v>
      </c>
      <c r="F499" s="22"/>
      <c r="G499" s="46"/>
      <c r="H499" s="46"/>
      <c r="I499" s="71"/>
      <c r="J499" s="260"/>
    </row>
    <row r="500" spans="2:10" x14ac:dyDescent="0.25">
      <c r="B500" s="293"/>
      <c r="C500" s="69"/>
      <c r="D500" s="70"/>
      <c r="E500" s="45">
        <v>27.863</v>
      </c>
      <c r="F500" s="22"/>
      <c r="G500" s="46"/>
      <c r="H500" s="46"/>
      <c r="I500" s="71"/>
      <c r="J500" s="260"/>
    </row>
    <row r="501" spans="2:10" x14ac:dyDescent="0.25">
      <c r="B501" s="293"/>
      <c r="C501" s="69" t="s">
        <v>338</v>
      </c>
      <c r="D501" s="70"/>
      <c r="E501" s="45">
        <v>17.404200000000003</v>
      </c>
      <c r="F501" s="22"/>
      <c r="G501" s="46"/>
      <c r="H501" s="46"/>
      <c r="I501" s="71"/>
      <c r="J501" s="260"/>
    </row>
    <row r="502" spans="2:10" x14ac:dyDescent="0.25">
      <c r="B502" s="293"/>
      <c r="C502" s="64"/>
      <c r="D502" s="70" t="s">
        <v>34</v>
      </c>
      <c r="E502" s="56">
        <v>109.63392000000002</v>
      </c>
      <c r="F502" s="22"/>
      <c r="G502" s="46">
        <v>42.020113774013183</v>
      </c>
      <c r="H502" s="46">
        <f>G502*E502</f>
        <v>4606.8297918910603</v>
      </c>
      <c r="I502" s="46"/>
      <c r="J502" s="260"/>
    </row>
    <row r="503" spans="2:10" x14ac:dyDescent="0.25">
      <c r="B503" s="293"/>
      <c r="C503" s="64"/>
      <c r="D503" s="70"/>
      <c r="E503" s="45"/>
      <c r="F503" s="22"/>
      <c r="G503" s="46"/>
      <c r="H503" s="46"/>
      <c r="I503" s="47"/>
      <c r="J503" s="60"/>
    </row>
    <row r="504" spans="2:10" x14ac:dyDescent="0.25">
      <c r="B504" s="293">
        <v>40</v>
      </c>
      <c r="C504" s="75" t="s">
        <v>339</v>
      </c>
      <c r="D504" s="70"/>
      <c r="E504" s="45"/>
      <c r="F504" s="22"/>
      <c r="G504" s="46"/>
      <c r="H504" s="46"/>
      <c r="I504" s="47"/>
      <c r="J504" s="60"/>
    </row>
    <row r="505" spans="2:10" ht="270" x14ac:dyDescent="0.25">
      <c r="B505" s="293"/>
      <c r="C505" s="64" t="s">
        <v>340</v>
      </c>
      <c r="D505" s="70"/>
      <c r="E505" s="45"/>
      <c r="F505" s="22"/>
      <c r="G505" s="46"/>
      <c r="H505" s="46"/>
      <c r="I505" s="47"/>
      <c r="J505" s="60"/>
    </row>
    <row r="506" spans="2:10" x14ac:dyDescent="0.25">
      <c r="B506" s="293"/>
      <c r="C506" s="72" t="s">
        <v>341</v>
      </c>
      <c r="D506" s="70"/>
      <c r="E506" s="45">
        <v>24.774640000000002</v>
      </c>
      <c r="F506" s="22"/>
      <c r="G506" s="46"/>
      <c r="H506" s="46"/>
      <c r="I506" s="71"/>
      <c r="J506" s="260"/>
    </row>
    <row r="507" spans="2:10" x14ac:dyDescent="0.25">
      <c r="B507" s="293"/>
      <c r="C507" s="72" t="s">
        <v>342</v>
      </c>
      <c r="D507" s="101"/>
      <c r="E507" s="45">
        <v>61.757520000000007</v>
      </c>
      <c r="F507" s="22"/>
      <c r="G507" s="46"/>
      <c r="H507" s="46"/>
      <c r="I507" s="71"/>
      <c r="J507" s="260"/>
    </row>
    <row r="508" spans="2:10" x14ac:dyDescent="0.25">
      <c r="B508" s="293"/>
      <c r="C508" s="72" t="s">
        <v>343</v>
      </c>
      <c r="D508" s="116"/>
      <c r="E508" s="45">
        <v>88.308000000000007</v>
      </c>
      <c r="F508" s="22"/>
      <c r="G508" s="46"/>
      <c r="H508" s="46"/>
      <c r="I508" s="71"/>
      <c r="J508" s="260"/>
    </row>
    <row r="509" spans="2:10" x14ac:dyDescent="0.25">
      <c r="B509" s="293"/>
      <c r="C509" s="69" t="s">
        <v>328</v>
      </c>
      <c r="D509" s="70"/>
      <c r="E509" s="45">
        <v>102.696</v>
      </c>
      <c r="F509" s="22"/>
      <c r="G509" s="46"/>
      <c r="H509" s="46"/>
      <c r="I509" s="71"/>
      <c r="J509" s="260"/>
    </row>
    <row r="510" spans="2:10" x14ac:dyDescent="0.25">
      <c r="B510" s="293"/>
      <c r="C510" s="69" t="s">
        <v>329</v>
      </c>
      <c r="D510" s="70"/>
      <c r="E510" s="45">
        <v>222.51254666666668</v>
      </c>
      <c r="F510" s="22"/>
      <c r="G510" s="46"/>
      <c r="H510" s="46"/>
      <c r="I510" s="71"/>
      <c r="J510" s="260"/>
    </row>
    <row r="511" spans="2:10" x14ac:dyDescent="0.25">
      <c r="B511" s="293"/>
      <c r="C511" s="69" t="s">
        <v>330</v>
      </c>
      <c r="D511" s="70"/>
      <c r="E511" s="45">
        <v>33.462000000000003</v>
      </c>
      <c r="F511" s="22"/>
      <c r="G511" s="46"/>
      <c r="H511" s="46"/>
      <c r="I511" s="71"/>
      <c r="J511" s="260"/>
    </row>
    <row r="512" spans="2:10" x14ac:dyDescent="0.25">
      <c r="B512" s="293"/>
      <c r="C512" s="69" t="s">
        <v>344</v>
      </c>
      <c r="D512" s="70"/>
      <c r="E512" s="45">
        <v>70.829000000000008</v>
      </c>
      <c r="F512" s="22"/>
      <c r="G512" s="46"/>
      <c r="H512" s="46"/>
      <c r="I512" s="71"/>
      <c r="J512" s="260"/>
    </row>
    <row r="513" spans="2:10" x14ac:dyDescent="0.25">
      <c r="B513" s="293"/>
      <c r="C513" s="72" t="s">
        <v>331</v>
      </c>
      <c r="D513" s="70"/>
      <c r="E513" s="45">
        <v>34.105499999999999</v>
      </c>
      <c r="F513" s="22"/>
      <c r="G513" s="46"/>
      <c r="H513" s="46"/>
      <c r="I513" s="71"/>
      <c r="J513" s="260"/>
    </row>
    <row r="514" spans="2:10" x14ac:dyDescent="0.25">
      <c r="B514" s="293"/>
      <c r="C514" s="69" t="s">
        <v>345</v>
      </c>
      <c r="D514" s="70"/>
      <c r="E514" s="117">
        <v>91.245000000000005</v>
      </c>
      <c r="F514" s="22"/>
      <c r="G514" s="118"/>
      <c r="H514" s="118"/>
      <c r="I514" s="119"/>
      <c r="J514" s="268"/>
    </row>
    <row r="515" spans="2:10" x14ac:dyDescent="0.25">
      <c r="B515" s="293"/>
      <c r="C515" s="69" t="s">
        <v>346</v>
      </c>
      <c r="D515" s="70"/>
      <c r="E515" s="45">
        <v>19.36242</v>
      </c>
      <c r="F515" s="22"/>
      <c r="G515" s="46"/>
      <c r="H515" s="46"/>
      <c r="I515" s="71"/>
      <c r="J515" s="260"/>
    </row>
    <row r="516" spans="2:10" x14ac:dyDescent="0.25">
      <c r="B516" s="293"/>
      <c r="C516" s="81"/>
      <c r="D516" s="70" t="s">
        <v>294</v>
      </c>
      <c r="E516" s="120">
        <v>749.0526266666667</v>
      </c>
      <c r="F516" s="22"/>
      <c r="G516" s="118">
        <v>69.674338306341994</v>
      </c>
      <c r="H516" s="118">
        <f>G516*E516</f>
        <v>52189.746119627423</v>
      </c>
      <c r="I516" s="118"/>
      <c r="J516" s="268"/>
    </row>
    <row r="517" spans="2:10" x14ac:dyDescent="0.25">
      <c r="B517" s="293"/>
      <c r="C517" s="81"/>
      <c r="D517" s="69"/>
      <c r="E517" s="69"/>
      <c r="F517" s="22"/>
      <c r="G517" s="118"/>
      <c r="H517" s="118"/>
      <c r="I517" s="119"/>
      <c r="J517" s="268"/>
    </row>
    <row r="518" spans="2:10" ht="45" x14ac:dyDescent="0.25">
      <c r="B518" s="294"/>
      <c r="C518" s="121" t="s">
        <v>347</v>
      </c>
      <c r="D518" s="122"/>
      <c r="E518" s="122"/>
      <c r="F518" s="22"/>
      <c r="G518" s="123"/>
      <c r="H518" s="123"/>
      <c r="I518" s="123"/>
      <c r="J518" s="123"/>
    </row>
    <row r="519" spans="2:10" x14ac:dyDescent="0.25">
      <c r="B519" s="293"/>
      <c r="C519" s="124"/>
      <c r="D519" s="43"/>
      <c r="E519" s="43"/>
      <c r="F519" s="22"/>
      <c r="G519" s="46"/>
      <c r="H519" s="46"/>
      <c r="I519" s="47"/>
      <c r="J519" s="60"/>
    </row>
    <row r="520" spans="2:10" x14ac:dyDescent="0.25">
      <c r="B520" s="288" t="s">
        <v>348</v>
      </c>
      <c r="C520" s="126" t="s">
        <v>349</v>
      </c>
      <c r="D520" s="127"/>
      <c r="E520" s="127"/>
      <c r="F520" s="22"/>
      <c r="G520" s="127"/>
      <c r="H520" s="127"/>
      <c r="I520" s="128">
        <f>SUM(H521:H557)</f>
        <v>24051.73043928442</v>
      </c>
      <c r="J520" s="142"/>
    </row>
    <row r="521" spans="2:10" x14ac:dyDescent="0.25">
      <c r="B521" s="295">
        <v>41</v>
      </c>
      <c r="C521" s="130" t="s">
        <v>350</v>
      </c>
      <c r="D521" s="131"/>
      <c r="E521" s="131"/>
      <c r="F521" s="22"/>
      <c r="G521" s="132"/>
      <c r="H521" s="132"/>
      <c r="I521" s="129"/>
      <c r="J521" s="269"/>
    </row>
    <row r="522" spans="2:10" x14ac:dyDescent="0.25">
      <c r="B522" s="293"/>
      <c r="C522" s="133" t="s">
        <v>351</v>
      </c>
      <c r="D522" s="47"/>
      <c r="E522" s="47"/>
      <c r="F522" s="22"/>
      <c r="G522" s="46"/>
      <c r="H522" s="46"/>
      <c r="I522" s="46"/>
      <c r="J522" s="60"/>
    </row>
    <row r="523" spans="2:10" x14ac:dyDescent="0.25">
      <c r="B523" s="293"/>
      <c r="C523" s="133" t="s">
        <v>352</v>
      </c>
      <c r="D523" s="47"/>
      <c r="E523" s="47"/>
      <c r="F523" s="22"/>
      <c r="G523" s="46"/>
      <c r="H523" s="46"/>
      <c r="I523" s="46"/>
      <c r="J523" s="60"/>
    </row>
    <row r="524" spans="2:10" ht="30" x14ac:dyDescent="0.25">
      <c r="B524" s="293"/>
      <c r="C524" s="133" t="s">
        <v>353</v>
      </c>
      <c r="D524" s="47"/>
      <c r="E524" s="47"/>
      <c r="F524" s="22"/>
      <c r="G524" s="46"/>
      <c r="H524" s="46"/>
      <c r="I524" s="46"/>
      <c r="J524" s="60"/>
    </row>
    <row r="525" spans="2:10" x14ac:dyDescent="0.25">
      <c r="B525" s="293"/>
      <c r="C525" s="133" t="s">
        <v>354</v>
      </c>
      <c r="D525" s="47"/>
      <c r="E525" s="47"/>
      <c r="F525" s="22"/>
      <c r="G525" s="46"/>
      <c r="H525" s="46"/>
      <c r="I525" s="46"/>
      <c r="J525" s="60"/>
    </row>
    <row r="526" spans="2:10" x14ac:dyDescent="0.25">
      <c r="B526" s="293"/>
      <c r="C526" s="133" t="s">
        <v>355</v>
      </c>
      <c r="D526" s="47"/>
      <c r="E526" s="47"/>
      <c r="F526" s="22"/>
      <c r="G526" s="46"/>
      <c r="H526" s="46"/>
      <c r="I526" s="46"/>
      <c r="J526" s="60"/>
    </row>
    <row r="527" spans="2:10" x14ac:dyDescent="0.25">
      <c r="B527" s="293"/>
      <c r="C527" s="133" t="s">
        <v>356</v>
      </c>
      <c r="D527" s="47"/>
      <c r="E527" s="47"/>
      <c r="F527" s="22"/>
      <c r="G527" s="46"/>
      <c r="H527" s="46"/>
      <c r="I527" s="46"/>
      <c r="J527" s="60"/>
    </row>
    <row r="528" spans="2:10" x14ac:dyDescent="0.25">
      <c r="B528" s="293"/>
      <c r="C528" s="133" t="s">
        <v>357</v>
      </c>
      <c r="D528" s="47"/>
      <c r="E528" s="47"/>
      <c r="F528" s="22"/>
      <c r="G528" s="46"/>
      <c r="H528" s="46"/>
      <c r="I528" s="46"/>
      <c r="J528" s="60"/>
    </row>
    <row r="529" spans="2:10" x14ac:dyDescent="0.25">
      <c r="B529" s="293"/>
      <c r="C529" s="133" t="s">
        <v>358</v>
      </c>
      <c r="D529" s="47"/>
      <c r="E529" s="47"/>
      <c r="F529" s="22"/>
      <c r="G529" s="46"/>
      <c r="H529" s="46"/>
      <c r="I529" s="46"/>
      <c r="J529" s="60"/>
    </row>
    <row r="530" spans="2:10" x14ac:dyDescent="0.25">
      <c r="B530" s="293"/>
      <c r="C530" s="133" t="s">
        <v>359</v>
      </c>
      <c r="D530" s="47"/>
      <c r="E530" s="47"/>
      <c r="F530" s="22"/>
      <c r="G530" s="46"/>
      <c r="H530" s="46"/>
      <c r="I530" s="46"/>
      <c r="J530" s="60"/>
    </row>
    <row r="531" spans="2:10" x14ac:dyDescent="0.25">
      <c r="B531" s="293"/>
      <c r="C531" s="134" t="s">
        <v>360</v>
      </c>
      <c r="D531" s="47"/>
      <c r="E531" s="47"/>
      <c r="F531" s="22"/>
      <c r="G531" s="62"/>
      <c r="H531" s="62"/>
      <c r="I531" s="62"/>
      <c r="J531" s="148"/>
    </row>
    <row r="532" spans="2:10" x14ac:dyDescent="0.25">
      <c r="B532" s="293"/>
      <c r="C532" s="134" t="s">
        <v>361</v>
      </c>
      <c r="D532" s="47"/>
      <c r="E532" s="47"/>
      <c r="F532" s="22"/>
      <c r="G532" s="62"/>
      <c r="H532" s="62"/>
      <c r="I532" s="62"/>
      <c r="J532" s="148"/>
    </row>
    <row r="533" spans="2:10" x14ac:dyDescent="0.25">
      <c r="B533" s="293"/>
      <c r="C533" s="133" t="s">
        <v>362</v>
      </c>
      <c r="D533" s="47"/>
      <c r="E533" s="47"/>
      <c r="F533" s="22"/>
      <c r="G533" s="46"/>
      <c r="H533" s="46"/>
      <c r="I533" s="46"/>
      <c r="J533" s="60"/>
    </row>
    <row r="534" spans="2:10" x14ac:dyDescent="0.25">
      <c r="B534" s="293"/>
      <c r="C534" s="97"/>
      <c r="D534" s="74"/>
      <c r="E534" s="74"/>
      <c r="F534" s="22"/>
      <c r="G534" s="46"/>
      <c r="H534" s="46"/>
      <c r="I534" s="47"/>
      <c r="J534" s="60"/>
    </row>
    <row r="535" spans="2:10" x14ac:dyDescent="0.25">
      <c r="B535" s="295">
        <v>42</v>
      </c>
      <c r="C535" s="130" t="s">
        <v>363</v>
      </c>
      <c r="D535" s="131"/>
      <c r="E535" s="131"/>
      <c r="F535" s="22"/>
      <c r="G535" s="132"/>
      <c r="H535" s="132"/>
      <c r="I535" s="129"/>
      <c r="J535" s="269"/>
    </row>
    <row r="536" spans="2:10" x14ac:dyDescent="0.25">
      <c r="B536" s="293"/>
      <c r="C536" s="133" t="s">
        <v>364</v>
      </c>
      <c r="D536" s="47"/>
      <c r="E536" s="47"/>
      <c r="F536" s="22"/>
      <c r="G536" s="82"/>
      <c r="H536" s="82"/>
      <c r="I536" s="82"/>
      <c r="J536" s="266"/>
    </row>
    <row r="537" spans="2:10" x14ac:dyDescent="0.25">
      <c r="B537" s="293"/>
      <c r="C537" s="133" t="s">
        <v>365</v>
      </c>
      <c r="D537" s="47"/>
      <c r="E537" s="47"/>
      <c r="F537" s="22"/>
      <c r="G537" s="82"/>
      <c r="H537" s="82"/>
      <c r="I537" s="82"/>
      <c r="J537" s="266"/>
    </row>
    <row r="538" spans="2:10" x14ac:dyDescent="0.25">
      <c r="B538" s="293"/>
      <c r="C538" s="133" t="s">
        <v>366</v>
      </c>
      <c r="D538" s="47"/>
      <c r="E538" s="47"/>
      <c r="F538" s="22"/>
      <c r="G538" s="82"/>
      <c r="H538" s="82"/>
      <c r="I538" s="82"/>
      <c r="J538" s="266"/>
    </row>
    <row r="539" spans="2:10" x14ac:dyDescent="0.25">
      <c r="B539" s="293"/>
      <c r="C539" s="133" t="s">
        <v>367</v>
      </c>
      <c r="D539" s="47"/>
      <c r="E539" s="47"/>
      <c r="F539" s="22"/>
      <c r="G539" s="82"/>
      <c r="H539" s="82"/>
      <c r="I539" s="82"/>
      <c r="J539" s="266"/>
    </row>
    <row r="540" spans="2:10" x14ac:dyDescent="0.25">
      <c r="B540" s="293"/>
      <c r="C540" s="133" t="s">
        <v>368</v>
      </c>
      <c r="D540" s="60"/>
      <c r="E540" s="60"/>
      <c r="F540" s="22"/>
      <c r="G540" s="82"/>
      <c r="H540" s="82"/>
      <c r="I540" s="82"/>
      <c r="J540" s="266"/>
    </row>
    <row r="541" spans="2:10" x14ac:dyDescent="0.25">
      <c r="B541" s="293"/>
      <c r="C541" s="59"/>
      <c r="D541" s="47"/>
      <c r="E541" s="47"/>
      <c r="F541" s="22"/>
      <c r="G541" s="82"/>
      <c r="H541" s="82"/>
      <c r="I541" s="105"/>
      <c r="J541" s="266"/>
    </row>
    <row r="542" spans="2:10" x14ac:dyDescent="0.25">
      <c r="B542" s="295">
        <v>43</v>
      </c>
      <c r="C542" s="130" t="s">
        <v>369</v>
      </c>
      <c r="D542" s="131"/>
      <c r="E542" s="131"/>
      <c r="F542" s="22"/>
      <c r="G542" s="132"/>
      <c r="H542" s="132"/>
      <c r="I542" s="129"/>
      <c r="J542" s="269"/>
    </row>
    <row r="543" spans="2:10" x14ac:dyDescent="0.25">
      <c r="B543" s="293"/>
      <c r="C543" s="133" t="s">
        <v>370</v>
      </c>
      <c r="D543" s="47"/>
      <c r="E543" s="47"/>
      <c r="F543" s="22"/>
      <c r="G543" s="46"/>
      <c r="H543" s="46"/>
      <c r="I543" s="46"/>
      <c r="J543" s="60"/>
    </row>
    <row r="544" spans="2:10" x14ac:dyDescent="0.25">
      <c r="B544" s="293"/>
      <c r="C544" s="133" t="s">
        <v>371</v>
      </c>
      <c r="D544" s="47"/>
      <c r="E544" s="47"/>
      <c r="F544" s="22"/>
      <c r="G544" s="46"/>
      <c r="H544" s="46"/>
      <c r="I544" s="46"/>
      <c r="J544" s="60"/>
    </row>
    <row r="545" spans="2:10" x14ac:dyDescent="0.25">
      <c r="B545" s="293"/>
      <c r="C545" s="133" t="s">
        <v>372</v>
      </c>
      <c r="D545" s="47"/>
      <c r="E545" s="47"/>
      <c r="F545" s="22"/>
      <c r="G545" s="46"/>
      <c r="H545" s="46"/>
      <c r="I545" s="46"/>
      <c r="J545" s="60"/>
    </row>
    <row r="546" spans="2:10" x14ac:dyDescent="0.25">
      <c r="B546" s="293"/>
      <c r="C546" s="133" t="s">
        <v>373</v>
      </c>
      <c r="D546" s="47"/>
      <c r="E546" s="47"/>
      <c r="F546" s="22"/>
      <c r="G546" s="46"/>
      <c r="H546" s="46"/>
      <c r="I546" s="46"/>
      <c r="J546" s="60"/>
    </row>
    <row r="547" spans="2:10" x14ac:dyDescent="0.25">
      <c r="B547" s="293"/>
      <c r="C547" s="59"/>
      <c r="D547" s="47"/>
      <c r="E547" s="47"/>
      <c r="F547" s="22"/>
      <c r="G547" s="46"/>
      <c r="H547" s="46"/>
      <c r="I547" s="47"/>
      <c r="J547" s="60"/>
    </row>
    <row r="548" spans="2:10" x14ac:dyDescent="0.25">
      <c r="B548" s="295">
        <v>44</v>
      </c>
      <c r="C548" s="130" t="s">
        <v>374</v>
      </c>
      <c r="D548" s="131"/>
      <c r="E548" s="131"/>
      <c r="F548" s="22"/>
      <c r="G548" s="132"/>
      <c r="H548" s="132"/>
      <c r="I548" s="129"/>
      <c r="J548" s="269"/>
    </row>
    <row r="549" spans="2:10" x14ac:dyDescent="0.25">
      <c r="B549" s="293"/>
      <c r="C549" s="133" t="s">
        <v>375</v>
      </c>
      <c r="D549" s="47"/>
      <c r="E549" s="47"/>
      <c r="F549" s="22"/>
      <c r="G549" s="46"/>
      <c r="H549" s="46"/>
      <c r="I549" s="46"/>
      <c r="J549" s="60"/>
    </row>
    <row r="550" spans="2:10" x14ac:dyDescent="0.25">
      <c r="B550" s="293"/>
      <c r="C550" s="59"/>
      <c r="D550" s="70"/>
      <c r="E550" s="46"/>
      <c r="F550" s="22"/>
      <c r="G550" s="46"/>
      <c r="H550" s="46"/>
      <c r="I550" s="47"/>
      <c r="J550" s="60"/>
    </row>
    <row r="551" spans="2:10" x14ac:dyDescent="0.25">
      <c r="B551" s="293">
        <v>45</v>
      </c>
      <c r="C551" s="97" t="s">
        <v>376</v>
      </c>
      <c r="D551" s="70"/>
      <c r="E551" s="46"/>
      <c r="F551" s="22"/>
      <c r="G551" s="46"/>
      <c r="H551" s="46"/>
      <c r="I551" s="47"/>
      <c r="J551" s="60"/>
    </row>
    <row r="552" spans="2:10" ht="270" x14ac:dyDescent="0.25">
      <c r="B552" s="293"/>
      <c r="C552" s="64" t="s">
        <v>377</v>
      </c>
      <c r="D552" s="70"/>
      <c r="E552" s="46"/>
      <c r="F552" s="22"/>
      <c r="G552" s="46"/>
      <c r="H552" s="46"/>
      <c r="I552" s="47"/>
      <c r="J552" s="60"/>
    </row>
    <row r="553" spans="2:10" x14ac:dyDescent="0.25">
      <c r="B553" s="293"/>
      <c r="C553" s="72" t="s">
        <v>378</v>
      </c>
      <c r="D553" s="70"/>
      <c r="E553" s="46">
        <v>43.527000000000001</v>
      </c>
      <c r="F553" s="22"/>
      <c r="G553" s="46"/>
      <c r="H553" s="46"/>
      <c r="I553" s="47"/>
      <c r="J553" s="60"/>
    </row>
    <row r="554" spans="2:10" x14ac:dyDescent="0.25">
      <c r="B554" s="293"/>
      <c r="C554" s="72" t="s">
        <v>228</v>
      </c>
      <c r="D554" s="70"/>
      <c r="E554" s="46">
        <v>55.044000000000004</v>
      </c>
      <c r="F554" s="22"/>
      <c r="G554" s="46"/>
      <c r="H554" s="46"/>
      <c r="I554" s="47"/>
      <c r="J554" s="60"/>
    </row>
    <row r="555" spans="2:10" x14ac:dyDescent="0.25">
      <c r="B555" s="293"/>
      <c r="C555" s="72" t="s">
        <v>379</v>
      </c>
      <c r="D555" s="70"/>
      <c r="E555" s="46">
        <v>64.085999999999999</v>
      </c>
      <c r="F555" s="22"/>
      <c r="G555" s="46"/>
      <c r="H555" s="46"/>
      <c r="I555" s="47"/>
      <c r="J555" s="60"/>
    </row>
    <row r="556" spans="2:10" x14ac:dyDescent="0.25">
      <c r="B556" s="293"/>
      <c r="C556" s="80"/>
      <c r="D556" s="70" t="s">
        <v>34</v>
      </c>
      <c r="E556" s="62">
        <v>162.65699999999998</v>
      </c>
      <c r="F556" s="22"/>
      <c r="G556" s="46">
        <v>147.86778582713578</v>
      </c>
      <c r="H556" s="46">
        <f>G556*E556</f>
        <v>24051.73043928442</v>
      </c>
      <c r="I556" s="46"/>
      <c r="J556" s="60"/>
    </row>
    <row r="557" spans="2:10" x14ac:dyDescent="0.25">
      <c r="B557" s="293"/>
      <c r="C557" s="59"/>
      <c r="D557" s="70"/>
      <c r="E557" s="46"/>
      <c r="F557" s="22"/>
      <c r="G557" s="46"/>
      <c r="H557" s="46"/>
      <c r="I557" s="47"/>
      <c r="J557" s="60"/>
    </row>
    <row r="558" spans="2:10" x14ac:dyDescent="0.25">
      <c r="B558" s="296">
        <v>46</v>
      </c>
      <c r="C558" s="135" t="s">
        <v>380</v>
      </c>
      <c r="D558" s="136"/>
      <c r="E558" s="136"/>
      <c r="F558" s="22"/>
      <c r="G558" s="137"/>
      <c r="H558" s="137"/>
      <c r="I558" s="138">
        <f>SUM(H559:H575)</f>
        <v>14979.982735863528</v>
      </c>
      <c r="J558" s="270"/>
    </row>
    <row r="559" spans="2:10" x14ac:dyDescent="0.25">
      <c r="B559" s="297"/>
      <c r="C559" s="139" t="s">
        <v>381</v>
      </c>
      <c r="D559" s="140"/>
      <c r="E559" s="103"/>
      <c r="F559" s="22"/>
      <c r="G559" s="46"/>
      <c r="H559" s="46"/>
      <c r="I559" s="46"/>
      <c r="J559" s="266"/>
    </row>
    <row r="560" spans="2:10" x14ac:dyDescent="0.25">
      <c r="B560" s="293"/>
      <c r="C560" s="59"/>
      <c r="D560" s="105"/>
      <c r="E560" s="47"/>
      <c r="F560" s="22"/>
      <c r="G560" s="46"/>
      <c r="H560" s="46"/>
      <c r="I560" s="47"/>
      <c r="J560" s="60"/>
    </row>
    <row r="561" spans="2:10" x14ac:dyDescent="0.25">
      <c r="B561" s="293">
        <v>47</v>
      </c>
      <c r="C561" s="97" t="s">
        <v>382</v>
      </c>
      <c r="D561" s="141"/>
      <c r="E561" s="74"/>
      <c r="F561" s="22"/>
      <c r="G561" s="46"/>
      <c r="H561" s="46"/>
      <c r="I561" s="47"/>
      <c r="J561" s="60"/>
    </row>
    <row r="562" spans="2:10" ht="285" x14ac:dyDescent="0.25">
      <c r="B562" s="293"/>
      <c r="C562" s="59" t="s">
        <v>383</v>
      </c>
      <c r="D562" s="59"/>
      <c r="E562" s="64"/>
      <c r="F562" s="22"/>
      <c r="G562" s="46"/>
      <c r="H562" s="46"/>
      <c r="I562" s="47"/>
      <c r="J562" s="60"/>
    </row>
    <row r="563" spans="2:10" x14ac:dyDescent="0.25">
      <c r="B563" s="293"/>
      <c r="C563" s="106" t="s">
        <v>384</v>
      </c>
      <c r="D563" s="106"/>
      <c r="E563" s="85">
        <v>2.4530000000000003</v>
      </c>
      <c r="F563" s="22"/>
      <c r="G563" s="46"/>
      <c r="H563" s="46"/>
      <c r="I563" s="47"/>
      <c r="J563" s="60"/>
    </row>
    <row r="564" spans="2:10" x14ac:dyDescent="0.25">
      <c r="B564" s="293"/>
      <c r="C564" s="106" t="s">
        <v>385</v>
      </c>
      <c r="D564" s="106"/>
      <c r="E564" s="85">
        <v>1.881</v>
      </c>
      <c r="F564" s="22"/>
      <c r="G564" s="46"/>
      <c r="H564" s="46"/>
      <c r="I564" s="47"/>
      <c r="J564" s="60"/>
    </row>
    <row r="565" spans="2:10" x14ac:dyDescent="0.25">
      <c r="B565" s="293"/>
      <c r="C565" s="106" t="s">
        <v>386</v>
      </c>
      <c r="D565" s="106"/>
      <c r="E565" s="85">
        <v>3.6520000000000001</v>
      </c>
      <c r="F565" s="22"/>
      <c r="G565" s="46"/>
      <c r="H565" s="46"/>
      <c r="I565" s="47"/>
      <c r="J565" s="60"/>
    </row>
    <row r="566" spans="2:10" x14ac:dyDescent="0.25">
      <c r="B566" s="293"/>
      <c r="C566" s="106" t="s">
        <v>387</v>
      </c>
      <c r="D566" s="106"/>
      <c r="E566" s="85">
        <v>0.69300000000000006</v>
      </c>
      <c r="F566" s="22"/>
      <c r="G566" s="46"/>
      <c r="H566" s="46"/>
      <c r="I566" s="47"/>
      <c r="J566" s="60"/>
    </row>
    <row r="567" spans="2:10" x14ac:dyDescent="0.25">
      <c r="B567" s="293"/>
      <c r="C567" s="106" t="s">
        <v>388</v>
      </c>
      <c r="D567" s="106"/>
      <c r="E567" s="85">
        <v>2.2000000000000002</v>
      </c>
      <c r="F567" s="22"/>
      <c r="G567" s="46"/>
      <c r="H567" s="46"/>
      <c r="I567" s="47"/>
      <c r="J567" s="60"/>
    </row>
    <row r="568" spans="2:10" x14ac:dyDescent="0.25">
      <c r="B568" s="293"/>
      <c r="C568" s="106" t="s">
        <v>389</v>
      </c>
      <c r="D568" s="106"/>
      <c r="E568" s="85">
        <v>0.69300000000000006</v>
      </c>
      <c r="F568" s="22"/>
      <c r="G568" s="46"/>
      <c r="H568" s="46"/>
      <c r="I568" s="47"/>
      <c r="J568" s="60"/>
    </row>
    <row r="569" spans="2:10" x14ac:dyDescent="0.25">
      <c r="B569" s="293"/>
      <c r="C569" s="106" t="s">
        <v>390</v>
      </c>
      <c r="D569" s="106"/>
      <c r="E569" s="85">
        <v>5.6980000000000004</v>
      </c>
      <c r="F569" s="22"/>
      <c r="G569" s="46"/>
      <c r="H569" s="46"/>
      <c r="I569" s="47"/>
      <c r="J569" s="60"/>
    </row>
    <row r="570" spans="2:10" x14ac:dyDescent="0.25">
      <c r="B570" s="293"/>
      <c r="C570" s="59"/>
      <c r="D570" s="105" t="s">
        <v>34</v>
      </c>
      <c r="E570" s="47">
        <v>17.270000000000003</v>
      </c>
      <c r="F570" s="22"/>
      <c r="G570" s="46">
        <v>480.09532475128526</v>
      </c>
      <c r="H570" s="46">
        <f>G570*E570</f>
        <v>8291.2462584546975</v>
      </c>
      <c r="I570" s="46"/>
      <c r="J570" s="60"/>
    </row>
    <row r="571" spans="2:10" x14ac:dyDescent="0.25">
      <c r="B571" s="293"/>
      <c r="C571" s="64"/>
      <c r="D571" s="47"/>
      <c r="E571" s="47"/>
      <c r="F571" s="22"/>
      <c r="G571" s="46"/>
      <c r="H571" s="46"/>
      <c r="I571" s="47"/>
      <c r="J571" s="60"/>
    </row>
    <row r="572" spans="2:10" ht="30" x14ac:dyDescent="0.25">
      <c r="B572" s="293">
        <v>48</v>
      </c>
      <c r="C572" s="97" t="s">
        <v>391</v>
      </c>
      <c r="D572" s="141"/>
      <c r="E572" s="74"/>
      <c r="F572" s="22"/>
      <c r="G572" s="46"/>
      <c r="H572" s="46"/>
      <c r="I572" s="47"/>
      <c r="J572" s="60"/>
    </row>
    <row r="573" spans="2:10" ht="409.5" x14ac:dyDescent="0.25">
      <c r="B573" s="293"/>
      <c r="C573" s="59" t="s">
        <v>392</v>
      </c>
      <c r="D573" s="59"/>
      <c r="E573" s="64"/>
      <c r="F573" s="22"/>
      <c r="G573" s="46"/>
      <c r="H573" s="46"/>
      <c r="I573" s="47"/>
      <c r="J573" s="60"/>
    </row>
    <row r="574" spans="2:10" x14ac:dyDescent="0.25">
      <c r="B574" s="293"/>
      <c r="C574" s="97"/>
      <c r="D574" s="141" t="s">
        <v>18</v>
      </c>
      <c r="E574" s="74">
        <v>1</v>
      </c>
      <c r="F574" s="22"/>
      <c r="G574" s="46">
        <v>6688.736477408831</v>
      </c>
      <c r="H574" s="46">
        <f>G574*E574</f>
        <v>6688.736477408831</v>
      </c>
      <c r="I574" s="46"/>
      <c r="J574" s="60"/>
    </row>
    <row r="575" spans="2:10" x14ac:dyDescent="0.25">
      <c r="B575" s="293"/>
      <c r="C575" s="64"/>
      <c r="D575" s="47"/>
      <c r="E575" s="47"/>
      <c r="F575" s="22"/>
      <c r="G575" s="46"/>
      <c r="H575" s="46"/>
      <c r="I575" s="47"/>
      <c r="J575" s="60"/>
    </row>
    <row r="576" spans="2:10" x14ac:dyDescent="0.25">
      <c r="B576" s="288" t="s">
        <v>393</v>
      </c>
      <c r="C576" s="142" t="s">
        <v>394</v>
      </c>
      <c r="D576" s="143"/>
      <c r="E576" s="144"/>
      <c r="F576" s="22"/>
      <c r="G576" s="144"/>
      <c r="H576" s="144"/>
      <c r="I576" s="128">
        <f>H580+H590+H594+H599+H618+H643+H660+H688+H714+H724+H741+H772+H792+H828+H858+H878+H882+H886+H890+H891+H895+H896+H897+H898+H899+H904+H905+H906+H907+H909+H917+H918+H922+H923+H929+H930+H931+H935+H936+H939+H943+H947+H951+H955+H959+H963</f>
        <v>355387.18055302039</v>
      </c>
      <c r="J576" s="271"/>
    </row>
    <row r="577" spans="2:10" x14ac:dyDescent="0.25">
      <c r="B577" s="293"/>
      <c r="C577" s="64"/>
      <c r="D577" s="70"/>
      <c r="E577" s="46"/>
      <c r="F577" s="22"/>
      <c r="G577" s="46"/>
      <c r="H577" s="46"/>
      <c r="I577" s="47"/>
      <c r="J577" s="60"/>
    </row>
    <row r="578" spans="2:10" x14ac:dyDescent="0.25">
      <c r="B578" s="293">
        <v>49</v>
      </c>
      <c r="C578" s="97" t="s">
        <v>395</v>
      </c>
      <c r="D578" s="70"/>
      <c r="E578" s="46"/>
      <c r="F578" s="22"/>
      <c r="G578" s="46"/>
      <c r="H578" s="46"/>
      <c r="I578" s="47"/>
      <c r="J578" s="60"/>
    </row>
    <row r="579" spans="2:10" ht="105" x14ac:dyDescent="0.25">
      <c r="B579" s="293"/>
      <c r="C579" s="64" t="s">
        <v>396</v>
      </c>
      <c r="D579" s="70"/>
      <c r="E579" s="46"/>
      <c r="F579" s="22"/>
      <c r="G579" s="46"/>
      <c r="H579" s="46"/>
      <c r="I579" s="47"/>
      <c r="J579" s="60"/>
    </row>
    <row r="580" spans="2:10" x14ac:dyDescent="0.25">
      <c r="B580" s="293"/>
      <c r="C580" s="81" t="s">
        <v>397</v>
      </c>
      <c r="D580" s="70" t="s">
        <v>34</v>
      </c>
      <c r="E580" s="62">
        <v>9.4105000000000008</v>
      </c>
      <c r="F580" s="22"/>
      <c r="G580" s="46">
        <v>69.604663968035652</v>
      </c>
      <c r="H580" s="46">
        <f>G580*E580</f>
        <v>655.01469027119958</v>
      </c>
      <c r="I580" s="46"/>
      <c r="J580" s="60"/>
    </row>
    <row r="581" spans="2:10" x14ac:dyDescent="0.25">
      <c r="B581" s="293"/>
      <c r="C581" s="145"/>
      <c r="D581" s="70"/>
      <c r="E581" s="46"/>
      <c r="F581" s="22"/>
      <c r="G581" s="46"/>
      <c r="H581" s="46"/>
      <c r="I581" s="47"/>
      <c r="J581" s="60"/>
    </row>
    <row r="582" spans="2:10" x14ac:dyDescent="0.25">
      <c r="B582" s="293">
        <v>50</v>
      </c>
      <c r="C582" s="97" t="s">
        <v>398</v>
      </c>
      <c r="D582" s="70"/>
      <c r="E582" s="46"/>
      <c r="F582" s="22"/>
      <c r="G582" s="46"/>
      <c r="H582" s="46"/>
      <c r="I582" s="47"/>
      <c r="J582" s="60"/>
    </row>
    <row r="583" spans="2:10" ht="105" x14ac:dyDescent="0.25">
      <c r="B583" s="293"/>
      <c r="C583" s="64" t="s">
        <v>399</v>
      </c>
      <c r="D583" s="70"/>
      <c r="E583" s="46"/>
      <c r="F583" s="22"/>
      <c r="G583" s="46"/>
      <c r="H583" s="46"/>
      <c r="I583" s="47"/>
      <c r="J583" s="60"/>
    </row>
    <row r="584" spans="2:10" x14ac:dyDescent="0.25">
      <c r="B584" s="293"/>
      <c r="C584" s="81" t="s">
        <v>400</v>
      </c>
      <c r="D584" s="70"/>
      <c r="E584" s="46">
        <v>40.480000000000011</v>
      </c>
      <c r="F584" s="22"/>
      <c r="G584" s="46"/>
      <c r="H584" s="46"/>
      <c r="I584" s="47"/>
      <c r="J584" s="60"/>
    </row>
    <row r="585" spans="2:10" x14ac:dyDescent="0.25">
      <c r="B585" s="293"/>
      <c r="C585" s="81" t="s">
        <v>401</v>
      </c>
      <c r="D585" s="70"/>
      <c r="E585" s="46">
        <v>18.150000000000002</v>
      </c>
      <c r="F585" s="22"/>
      <c r="G585" s="46"/>
      <c r="H585" s="46"/>
      <c r="I585" s="47"/>
      <c r="J585" s="60"/>
    </row>
    <row r="586" spans="2:10" x14ac:dyDescent="0.25">
      <c r="B586" s="293"/>
      <c r="C586" s="85" t="s">
        <v>402</v>
      </c>
      <c r="D586" s="51"/>
      <c r="E586" s="46">
        <v>11.22</v>
      </c>
      <c r="F586" s="22"/>
      <c r="G586" s="46"/>
      <c r="H586" s="46"/>
      <c r="I586" s="47"/>
      <c r="J586" s="60"/>
    </row>
    <row r="587" spans="2:10" x14ac:dyDescent="0.25">
      <c r="B587" s="293"/>
      <c r="C587" s="85" t="s">
        <v>403</v>
      </c>
      <c r="D587" s="51"/>
      <c r="E587" s="46">
        <v>1.2143999999999999</v>
      </c>
      <c r="F587" s="22"/>
      <c r="G587" s="46"/>
      <c r="H587" s="46"/>
      <c r="I587" s="47"/>
      <c r="J587" s="60"/>
    </row>
    <row r="588" spans="2:10" x14ac:dyDescent="0.25">
      <c r="B588" s="293"/>
      <c r="C588" s="85" t="s">
        <v>404</v>
      </c>
      <c r="D588" s="51"/>
      <c r="E588" s="46">
        <v>2.0790000000000002</v>
      </c>
      <c r="F588" s="22"/>
      <c r="G588" s="46"/>
      <c r="H588" s="46"/>
      <c r="I588" s="47"/>
      <c r="J588" s="60"/>
    </row>
    <row r="589" spans="2:10" x14ac:dyDescent="0.25">
      <c r="B589" s="293"/>
      <c r="C589" s="85" t="s">
        <v>177</v>
      </c>
      <c r="D589" s="51"/>
      <c r="E589" s="46">
        <v>9.9</v>
      </c>
      <c r="F589" s="22"/>
      <c r="G589" s="46"/>
      <c r="H589" s="46"/>
      <c r="I589" s="47"/>
      <c r="J589" s="60"/>
    </row>
    <row r="590" spans="2:10" x14ac:dyDescent="0.25">
      <c r="B590" s="293"/>
      <c r="C590" s="81"/>
      <c r="D590" s="146" t="s">
        <v>34</v>
      </c>
      <c r="E590" s="147">
        <f>SUM(E584:E589)</f>
        <v>83.043400000000005</v>
      </c>
      <c r="F590" s="22"/>
      <c r="G590" s="46">
        <v>95.732540832913898</v>
      </c>
      <c r="H590" s="46">
        <f>G590*E590</f>
        <v>7949.9556814040025</v>
      </c>
      <c r="I590" s="46"/>
      <c r="J590" s="60"/>
    </row>
    <row r="591" spans="2:10" x14ac:dyDescent="0.25">
      <c r="B591" s="293"/>
      <c r="C591" s="59"/>
      <c r="D591" s="70"/>
      <c r="E591" s="46"/>
      <c r="F591" s="22"/>
      <c r="G591" s="46"/>
      <c r="H591" s="46"/>
      <c r="I591" s="47"/>
      <c r="J591" s="60"/>
    </row>
    <row r="592" spans="2:10" x14ac:dyDescent="0.25">
      <c r="B592" s="293">
        <v>51</v>
      </c>
      <c r="C592" s="73" t="s">
        <v>405</v>
      </c>
      <c r="D592" s="70"/>
      <c r="E592" s="46"/>
      <c r="F592" s="22"/>
      <c r="G592" s="46"/>
      <c r="H592" s="46"/>
      <c r="I592" s="47"/>
      <c r="J592" s="60"/>
    </row>
    <row r="593" spans="2:10" ht="225" x14ac:dyDescent="0.25">
      <c r="B593" s="293"/>
      <c r="C593" s="59" t="s">
        <v>406</v>
      </c>
      <c r="D593" s="70"/>
      <c r="E593" s="46"/>
      <c r="F593" s="22"/>
      <c r="G593" s="46"/>
      <c r="H593" s="46"/>
      <c r="I593" s="47"/>
      <c r="J593" s="60"/>
    </row>
    <row r="594" spans="2:10" x14ac:dyDescent="0.25">
      <c r="B594" s="293"/>
      <c r="C594" s="80" t="s">
        <v>407</v>
      </c>
      <c r="D594" s="107" t="s">
        <v>34</v>
      </c>
      <c r="E594" s="62">
        <v>141.24</v>
      </c>
      <c r="F594" s="22"/>
      <c r="G594" s="82">
        <v>108.09276844845897</v>
      </c>
      <c r="H594" s="82">
        <f>G594*E594</f>
        <v>15267.022615660346</v>
      </c>
      <c r="I594" s="82"/>
      <c r="J594" s="266"/>
    </row>
    <row r="595" spans="2:10" x14ac:dyDescent="0.25">
      <c r="B595" s="293"/>
      <c r="C595" s="80"/>
      <c r="D595" s="107"/>
      <c r="E595" s="46"/>
      <c r="F595" s="22"/>
      <c r="G595" s="82"/>
      <c r="H595" s="82"/>
      <c r="I595" s="105"/>
      <c r="J595" s="266"/>
    </row>
    <row r="596" spans="2:10" x14ac:dyDescent="0.25">
      <c r="B596" s="293">
        <v>52</v>
      </c>
      <c r="C596" s="73" t="s">
        <v>408</v>
      </c>
      <c r="D596" s="70"/>
      <c r="E596" s="46"/>
      <c r="F596" s="22"/>
      <c r="G596" s="46"/>
      <c r="H596" s="46"/>
      <c r="I596" s="47"/>
      <c r="J596" s="60"/>
    </row>
    <row r="597" spans="2:10" ht="409.5" x14ac:dyDescent="0.25">
      <c r="B597" s="293"/>
      <c r="C597" s="64" t="s">
        <v>409</v>
      </c>
      <c r="D597" s="70"/>
      <c r="E597" s="46"/>
      <c r="F597" s="22"/>
      <c r="G597" s="46"/>
      <c r="H597" s="46"/>
      <c r="I597" s="47"/>
      <c r="J597" s="60"/>
    </row>
    <row r="598" spans="2:10" x14ac:dyDescent="0.25">
      <c r="B598" s="293"/>
      <c r="C598" s="69" t="s">
        <v>410</v>
      </c>
      <c r="D598" s="70"/>
      <c r="E598" s="46">
        <v>76.23</v>
      </c>
      <c r="F598" s="22"/>
      <c r="G598" s="46"/>
      <c r="H598" s="46"/>
      <c r="I598" s="47"/>
      <c r="J598" s="60"/>
    </row>
    <row r="599" spans="2:10" x14ac:dyDescent="0.25">
      <c r="B599" s="293"/>
      <c r="C599" s="81"/>
      <c r="D599" s="70" t="s">
        <v>34</v>
      </c>
      <c r="E599" s="62">
        <v>76.23</v>
      </c>
      <c r="F599" s="22"/>
      <c r="G599" s="46">
        <v>128.68850285181367</v>
      </c>
      <c r="H599" s="46">
        <f>G599*E599</f>
        <v>9809.9245723937565</v>
      </c>
      <c r="I599" s="46"/>
      <c r="J599" s="60"/>
    </row>
    <row r="600" spans="2:10" x14ac:dyDescent="0.25">
      <c r="B600" s="293"/>
      <c r="C600" s="81"/>
      <c r="D600" s="70"/>
      <c r="E600" s="46"/>
      <c r="F600" s="22"/>
      <c r="G600" s="46"/>
      <c r="H600" s="46"/>
      <c r="I600" s="47"/>
      <c r="J600" s="60"/>
    </row>
    <row r="601" spans="2:10" x14ac:dyDescent="0.25">
      <c r="B601" s="293">
        <v>53</v>
      </c>
      <c r="C601" s="73" t="s">
        <v>411</v>
      </c>
      <c r="D601" s="70"/>
      <c r="E601" s="46"/>
      <c r="F601" s="22"/>
      <c r="G601" s="46"/>
      <c r="H601" s="46"/>
      <c r="I601" s="47"/>
      <c r="J601" s="60"/>
    </row>
    <row r="602" spans="2:10" ht="375" x14ac:dyDescent="0.25">
      <c r="B602" s="293"/>
      <c r="C602" s="64" t="s">
        <v>412</v>
      </c>
      <c r="D602" s="70"/>
      <c r="E602" s="46"/>
      <c r="F602" s="22"/>
      <c r="G602" s="46"/>
      <c r="H602" s="46"/>
      <c r="I602" s="47"/>
      <c r="J602" s="60"/>
    </row>
    <row r="603" spans="2:10" x14ac:dyDescent="0.25">
      <c r="B603" s="293"/>
      <c r="C603" s="69" t="s">
        <v>413</v>
      </c>
      <c r="D603" s="70"/>
      <c r="E603" s="46">
        <v>4.6074599999999997</v>
      </c>
      <c r="F603" s="22"/>
      <c r="G603" s="46"/>
      <c r="H603" s="46"/>
      <c r="I603" s="47"/>
      <c r="J603" s="60"/>
    </row>
    <row r="604" spans="2:10" x14ac:dyDescent="0.25">
      <c r="B604" s="293"/>
      <c r="C604" s="69" t="s">
        <v>414</v>
      </c>
      <c r="D604" s="70"/>
      <c r="E604" s="46">
        <v>3.3637999999999999</v>
      </c>
      <c r="F604" s="22"/>
      <c r="G604" s="46"/>
      <c r="H604" s="46"/>
      <c r="I604" s="47"/>
      <c r="J604" s="60"/>
    </row>
    <row r="605" spans="2:10" x14ac:dyDescent="0.25">
      <c r="B605" s="293"/>
      <c r="C605" s="69" t="s">
        <v>415</v>
      </c>
      <c r="D605" s="70"/>
      <c r="E605" s="46">
        <v>3.3154000000000012</v>
      </c>
      <c r="F605" s="22"/>
      <c r="G605" s="46"/>
      <c r="H605" s="46"/>
      <c r="I605" s="47"/>
      <c r="J605" s="60"/>
    </row>
    <row r="606" spans="2:10" x14ac:dyDescent="0.25">
      <c r="B606" s="293"/>
      <c r="C606" s="69" t="s">
        <v>416</v>
      </c>
      <c r="D606" s="70"/>
      <c r="E606" s="46">
        <v>3.3154000000000012</v>
      </c>
      <c r="F606" s="22"/>
      <c r="G606" s="46"/>
      <c r="H606" s="46"/>
      <c r="I606" s="47"/>
      <c r="J606" s="60"/>
    </row>
    <row r="607" spans="2:10" x14ac:dyDescent="0.25">
      <c r="B607" s="293"/>
      <c r="C607" s="69" t="s">
        <v>417</v>
      </c>
      <c r="D607" s="70"/>
      <c r="E607" s="46">
        <v>3.3154000000000012</v>
      </c>
      <c r="F607" s="22"/>
      <c r="G607" s="46"/>
      <c r="H607" s="46"/>
      <c r="I607" s="47"/>
      <c r="J607" s="60"/>
    </row>
    <row r="608" spans="2:10" x14ac:dyDescent="0.25">
      <c r="B608" s="293"/>
      <c r="C608" s="69" t="s">
        <v>417</v>
      </c>
      <c r="D608" s="70"/>
      <c r="E608" s="46">
        <v>22.354200000000002</v>
      </c>
      <c r="F608" s="22"/>
      <c r="G608" s="46"/>
      <c r="H608" s="46"/>
      <c r="I608" s="47"/>
      <c r="J608" s="60"/>
    </row>
    <row r="609" spans="2:10" x14ac:dyDescent="0.25">
      <c r="B609" s="293"/>
      <c r="C609" s="69" t="s">
        <v>418</v>
      </c>
      <c r="D609" s="70"/>
      <c r="E609" s="46">
        <v>3.3154000000000012</v>
      </c>
      <c r="F609" s="22"/>
      <c r="G609" s="46"/>
      <c r="H609" s="46"/>
      <c r="I609" s="47"/>
      <c r="J609" s="60"/>
    </row>
    <row r="610" spans="2:10" x14ac:dyDescent="0.25">
      <c r="B610" s="293"/>
      <c r="C610" s="69" t="s">
        <v>419</v>
      </c>
      <c r="D610" s="70"/>
      <c r="E610" s="46">
        <v>3.3154000000000012</v>
      </c>
      <c r="F610" s="22"/>
      <c r="G610" s="46"/>
      <c r="H610" s="46"/>
      <c r="I610" s="47"/>
      <c r="J610" s="60"/>
    </row>
    <row r="611" spans="2:10" x14ac:dyDescent="0.25">
      <c r="B611" s="293"/>
      <c r="C611" s="69" t="s">
        <v>420</v>
      </c>
      <c r="D611" s="70"/>
      <c r="E611" s="46">
        <v>3.3154000000000012</v>
      </c>
      <c r="F611" s="22"/>
      <c r="G611" s="46"/>
      <c r="H611" s="46"/>
      <c r="I611" s="47"/>
      <c r="J611" s="60"/>
    </row>
    <row r="612" spans="2:10" x14ac:dyDescent="0.25">
      <c r="B612" s="293"/>
      <c r="C612" s="69" t="s">
        <v>421</v>
      </c>
      <c r="D612" s="70"/>
      <c r="E612" s="46">
        <v>3.3154000000000012</v>
      </c>
      <c r="F612" s="22"/>
      <c r="G612" s="46"/>
      <c r="H612" s="46"/>
      <c r="I612" s="47"/>
      <c r="J612" s="60"/>
    </row>
    <row r="613" spans="2:10" x14ac:dyDescent="0.25">
      <c r="B613" s="293"/>
      <c r="C613" s="69" t="s">
        <v>422</v>
      </c>
      <c r="D613" s="70"/>
      <c r="E613" s="46">
        <v>7.3810000000000002</v>
      </c>
      <c r="F613" s="22"/>
      <c r="G613" s="46"/>
      <c r="H613" s="46"/>
      <c r="I613" s="47"/>
      <c r="J613" s="60"/>
    </row>
    <row r="614" spans="2:10" x14ac:dyDescent="0.25">
      <c r="B614" s="293"/>
      <c r="C614" s="69" t="s">
        <v>423</v>
      </c>
      <c r="D614" s="70"/>
      <c r="E614" s="46">
        <v>8.0190000000000019</v>
      </c>
      <c r="F614" s="22"/>
      <c r="G614" s="46"/>
      <c r="H614" s="46"/>
      <c r="I614" s="47"/>
      <c r="J614" s="60"/>
    </row>
    <row r="615" spans="2:10" x14ac:dyDescent="0.25">
      <c r="B615" s="293"/>
      <c r="C615" s="69" t="s">
        <v>424</v>
      </c>
      <c r="D615" s="70"/>
      <c r="E615" s="46">
        <v>3.6542000000000008</v>
      </c>
      <c r="F615" s="22"/>
      <c r="G615" s="46"/>
      <c r="H615" s="46"/>
      <c r="I615" s="47"/>
      <c r="J615" s="60"/>
    </row>
    <row r="616" spans="2:10" x14ac:dyDescent="0.25">
      <c r="B616" s="293"/>
      <c r="C616" s="69" t="s">
        <v>425</v>
      </c>
      <c r="D616" s="70"/>
      <c r="E616" s="46">
        <v>3.3880000000000003</v>
      </c>
      <c r="F616" s="22"/>
      <c r="G616" s="46"/>
      <c r="H616" s="46"/>
      <c r="I616" s="47"/>
      <c r="J616" s="60"/>
    </row>
    <row r="617" spans="2:10" x14ac:dyDescent="0.25">
      <c r="B617" s="293"/>
      <c r="C617" s="69" t="s">
        <v>426</v>
      </c>
      <c r="D617" s="70"/>
      <c r="E617" s="46">
        <v>3.3396000000000003</v>
      </c>
      <c r="F617" s="22"/>
      <c r="G617" s="46"/>
      <c r="H617" s="46"/>
      <c r="I617" s="47"/>
      <c r="J617" s="60"/>
    </row>
    <row r="618" spans="2:10" x14ac:dyDescent="0.25">
      <c r="B618" s="293"/>
      <c r="C618" s="81"/>
      <c r="D618" s="70" t="s">
        <v>34</v>
      </c>
      <c r="E618" s="62">
        <v>79.315060000000031</v>
      </c>
      <c r="F618" s="22"/>
      <c r="G618" s="46">
        <v>104.16313576798129</v>
      </c>
      <c r="H618" s="46">
        <f>G618*E618</f>
        <v>8261.7053632255847</v>
      </c>
      <c r="I618" s="46"/>
      <c r="J618" s="60"/>
    </row>
    <row r="619" spans="2:10" x14ac:dyDescent="0.25">
      <c r="B619" s="293"/>
      <c r="C619" s="64"/>
      <c r="D619" s="70"/>
      <c r="E619" s="46"/>
      <c r="F619" s="22"/>
      <c r="G619" s="46"/>
      <c r="H619" s="46"/>
      <c r="I619" s="47"/>
      <c r="J619" s="60"/>
    </row>
    <row r="620" spans="2:10" x14ac:dyDescent="0.25">
      <c r="B620" s="293">
        <v>54</v>
      </c>
      <c r="C620" s="73" t="s">
        <v>427</v>
      </c>
      <c r="D620" s="70"/>
      <c r="E620" s="46"/>
      <c r="F620" s="22"/>
      <c r="G620" s="46"/>
      <c r="H620" s="46"/>
      <c r="I620" s="47"/>
      <c r="J620" s="60"/>
    </row>
    <row r="621" spans="2:10" ht="375" x14ac:dyDescent="0.25">
      <c r="B621" s="293"/>
      <c r="C621" s="64" t="s">
        <v>428</v>
      </c>
      <c r="D621" s="70"/>
      <c r="E621" s="46"/>
      <c r="F621" s="22"/>
      <c r="G621" s="46"/>
      <c r="H621" s="46"/>
      <c r="I621" s="47"/>
      <c r="J621" s="60"/>
    </row>
    <row r="622" spans="2:10" x14ac:dyDescent="0.25">
      <c r="B622" s="293"/>
      <c r="C622" s="69" t="s">
        <v>410</v>
      </c>
      <c r="D622" s="70"/>
      <c r="E622" s="46">
        <v>8.3732000000000006</v>
      </c>
      <c r="F622" s="22"/>
      <c r="G622" s="149"/>
      <c r="H622" s="149"/>
      <c r="I622" s="150"/>
      <c r="J622" s="272"/>
    </row>
    <row r="623" spans="2:10" x14ac:dyDescent="0.25">
      <c r="B623" s="293"/>
      <c r="C623" s="69" t="s">
        <v>429</v>
      </c>
      <c r="D623" s="70"/>
      <c r="E623" s="46">
        <v>6.8620200000000011</v>
      </c>
      <c r="F623" s="22"/>
      <c r="G623" s="149"/>
      <c r="H623" s="149"/>
      <c r="I623" s="150"/>
      <c r="J623" s="272"/>
    </row>
    <row r="624" spans="2:10" x14ac:dyDescent="0.25">
      <c r="B624" s="293"/>
      <c r="C624" s="69" t="s">
        <v>430</v>
      </c>
      <c r="D624" s="70"/>
      <c r="E624" s="46">
        <v>6.8002000000000011</v>
      </c>
      <c r="F624" s="22"/>
      <c r="G624" s="149"/>
      <c r="H624" s="149"/>
      <c r="I624" s="150"/>
      <c r="J624" s="272"/>
    </row>
    <row r="625" spans="2:10" x14ac:dyDescent="0.25">
      <c r="B625" s="293"/>
      <c r="C625" s="69" t="s">
        <v>431</v>
      </c>
      <c r="D625" s="70"/>
      <c r="E625" s="46">
        <v>19.961919999999999</v>
      </c>
      <c r="F625" s="22"/>
      <c r="G625" s="149"/>
      <c r="H625" s="149"/>
      <c r="I625" s="150"/>
      <c r="J625" s="272"/>
    </row>
    <row r="626" spans="2:10" x14ac:dyDescent="0.25">
      <c r="B626" s="293"/>
      <c r="C626" s="69" t="s">
        <v>432</v>
      </c>
      <c r="D626" s="70"/>
      <c r="E626" s="46">
        <v>3.7752000000000008</v>
      </c>
      <c r="F626" s="22"/>
      <c r="G626" s="149"/>
      <c r="H626" s="149"/>
      <c r="I626" s="150"/>
      <c r="J626" s="272"/>
    </row>
    <row r="627" spans="2:10" x14ac:dyDescent="0.25">
      <c r="B627" s="293"/>
      <c r="C627" s="69" t="s">
        <v>433</v>
      </c>
      <c r="D627" s="70"/>
      <c r="E627" s="46">
        <v>7.7924000000000007</v>
      </c>
      <c r="F627" s="22"/>
      <c r="G627" s="149"/>
      <c r="H627" s="149"/>
      <c r="I627" s="150"/>
      <c r="J627" s="272"/>
    </row>
    <row r="628" spans="2:10" x14ac:dyDescent="0.25">
      <c r="B628" s="293"/>
      <c r="C628" s="69" t="s">
        <v>434</v>
      </c>
      <c r="D628" s="70"/>
      <c r="E628" s="46">
        <v>13.354770000000002</v>
      </c>
      <c r="F628" s="22"/>
      <c r="G628" s="149"/>
      <c r="H628" s="149"/>
      <c r="I628" s="150"/>
      <c r="J628" s="272"/>
    </row>
    <row r="629" spans="2:10" x14ac:dyDescent="0.25">
      <c r="B629" s="293"/>
      <c r="C629" s="115" t="s">
        <v>435</v>
      </c>
      <c r="D629" s="70"/>
      <c r="E629" s="46">
        <v>3.4944799999999998</v>
      </c>
      <c r="F629" s="22"/>
      <c r="G629" s="149"/>
      <c r="H629" s="149"/>
      <c r="I629" s="150"/>
      <c r="J629" s="272"/>
    </row>
    <row r="630" spans="2:10" x14ac:dyDescent="0.25">
      <c r="B630" s="293"/>
      <c r="C630" s="69" t="s">
        <v>436</v>
      </c>
      <c r="D630" s="70"/>
      <c r="E630" s="46">
        <v>5.8564000000000007</v>
      </c>
      <c r="F630" s="22"/>
      <c r="G630" s="149"/>
      <c r="H630" s="149"/>
      <c r="I630" s="150"/>
      <c r="J630" s="272"/>
    </row>
    <row r="631" spans="2:10" x14ac:dyDescent="0.25">
      <c r="B631" s="293"/>
      <c r="C631" s="69" t="s">
        <v>437</v>
      </c>
      <c r="D631" s="70"/>
      <c r="E631" s="46">
        <v>32.529640000000001</v>
      </c>
      <c r="F631" s="22"/>
      <c r="G631" s="149"/>
      <c r="H631" s="149"/>
      <c r="I631" s="150"/>
      <c r="J631" s="272"/>
    </row>
    <row r="632" spans="2:10" x14ac:dyDescent="0.25">
      <c r="B632" s="293"/>
      <c r="C632" s="69" t="s">
        <v>426</v>
      </c>
      <c r="D632" s="70"/>
      <c r="E632" s="46">
        <v>35.298120000000004</v>
      </c>
      <c r="F632" s="22"/>
      <c r="G632" s="149"/>
      <c r="H632" s="149"/>
      <c r="I632" s="150"/>
      <c r="J632" s="272"/>
    </row>
    <row r="633" spans="2:10" x14ac:dyDescent="0.25">
      <c r="B633" s="293"/>
      <c r="C633" s="69" t="s">
        <v>438</v>
      </c>
      <c r="D633" s="70"/>
      <c r="E633" s="46">
        <v>3.4606000000000003</v>
      </c>
      <c r="F633" s="22"/>
      <c r="G633" s="149"/>
      <c r="H633" s="149"/>
      <c r="I633" s="150"/>
      <c r="J633" s="272"/>
    </row>
    <row r="634" spans="2:10" x14ac:dyDescent="0.25">
      <c r="B634" s="293"/>
      <c r="C634" s="69" t="s">
        <v>439</v>
      </c>
      <c r="D634" s="70"/>
      <c r="E634" s="46">
        <v>3.1019999999999999</v>
      </c>
      <c r="F634" s="22"/>
      <c r="G634" s="149"/>
      <c r="H634" s="149"/>
      <c r="I634" s="150"/>
      <c r="J634" s="272"/>
    </row>
    <row r="635" spans="2:10" x14ac:dyDescent="0.25">
      <c r="B635" s="293"/>
      <c r="C635" s="69" t="s">
        <v>440</v>
      </c>
      <c r="D635" s="70"/>
      <c r="E635" s="46">
        <v>4.2834000000000012</v>
      </c>
      <c r="F635" s="22"/>
      <c r="G635" s="149"/>
      <c r="H635" s="149"/>
      <c r="I635" s="150"/>
      <c r="J635" s="272"/>
    </row>
    <row r="636" spans="2:10" x14ac:dyDescent="0.25">
      <c r="B636" s="293"/>
      <c r="C636" s="69" t="s">
        <v>441</v>
      </c>
      <c r="D636" s="70"/>
      <c r="E636" s="46">
        <v>4.4770000000000003</v>
      </c>
      <c r="F636" s="22"/>
      <c r="G636" s="149"/>
      <c r="H636" s="149"/>
      <c r="I636" s="150"/>
      <c r="J636" s="272"/>
    </row>
    <row r="637" spans="2:10" x14ac:dyDescent="0.25">
      <c r="B637" s="293"/>
      <c r="C637" s="69" t="s">
        <v>442</v>
      </c>
      <c r="D637" s="70"/>
      <c r="E637" s="46">
        <v>7.2600000000000016</v>
      </c>
      <c r="F637" s="22"/>
      <c r="G637" s="149"/>
      <c r="H637" s="149"/>
      <c r="I637" s="150"/>
      <c r="J637" s="272"/>
    </row>
    <row r="638" spans="2:10" x14ac:dyDescent="0.25">
      <c r="B638" s="293"/>
      <c r="C638" s="69" t="s">
        <v>443</v>
      </c>
      <c r="D638" s="70"/>
      <c r="E638" s="46">
        <v>24.717000000000002</v>
      </c>
      <c r="F638" s="22"/>
      <c r="G638" s="149"/>
      <c r="H638" s="149"/>
      <c r="I638" s="150"/>
      <c r="J638" s="272"/>
    </row>
    <row r="639" spans="2:10" x14ac:dyDescent="0.25">
      <c r="B639" s="293"/>
      <c r="C639" s="69" t="s">
        <v>444</v>
      </c>
      <c r="D639" s="70"/>
      <c r="E639" s="46">
        <v>33.533500000000004</v>
      </c>
      <c r="F639" s="22"/>
      <c r="G639" s="149"/>
      <c r="H639" s="149"/>
      <c r="I639" s="150"/>
      <c r="J639" s="272"/>
    </row>
    <row r="640" spans="2:10" x14ac:dyDescent="0.25">
      <c r="B640" s="293"/>
      <c r="C640" s="69" t="s">
        <v>445</v>
      </c>
      <c r="D640" s="70"/>
      <c r="E640" s="46">
        <v>10.895500000000002</v>
      </c>
      <c r="F640" s="22"/>
      <c r="G640" s="149"/>
      <c r="H640" s="149"/>
      <c r="I640" s="150"/>
      <c r="J640" s="272"/>
    </row>
    <row r="641" spans="2:10" x14ac:dyDescent="0.25">
      <c r="B641" s="293"/>
      <c r="C641" s="69" t="s">
        <v>446</v>
      </c>
      <c r="D641" s="70"/>
      <c r="E641" s="46">
        <v>10.9725</v>
      </c>
      <c r="F641" s="22"/>
      <c r="G641" s="149"/>
      <c r="H641" s="149"/>
      <c r="I641" s="150"/>
      <c r="J641" s="272"/>
    </row>
    <row r="642" spans="2:10" x14ac:dyDescent="0.25">
      <c r="B642" s="293"/>
      <c r="C642" s="69" t="s">
        <v>447</v>
      </c>
      <c r="D642" s="70"/>
      <c r="E642" s="46">
        <v>8.2981800000000021</v>
      </c>
      <c r="F642" s="22"/>
      <c r="G642" s="149"/>
      <c r="H642" s="149"/>
      <c r="I642" s="150"/>
      <c r="J642" s="272"/>
    </row>
    <row r="643" spans="2:10" x14ac:dyDescent="0.25">
      <c r="B643" s="293"/>
      <c r="C643" s="81"/>
      <c r="D643" s="70" t="s">
        <v>34</v>
      </c>
      <c r="E643" s="62">
        <v>255.09803000000002</v>
      </c>
      <c r="F643" s="22"/>
      <c r="G643" s="149">
        <v>128.68850285181367</v>
      </c>
      <c r="H643" s="149">
        <f>G643*E643</f>
        <v>32828.183561147052</v>
      </c>
      <c r="I643" s="46"/>
      <c r="J643" s="272"/>
    </row>
    <row r="644" spans="2:10" x14ac:dyDescent="0.25">
      <c r="B644" s="293"/>
      <c r="C644" s="64"/>
      <c r="D644" s="70"/>
      <c r="E644" s="46"/>
      <c r="F644" s="22"/>
      <c r="G644" s="46"/>
      <c r="H644" s="46"/>
      <c r="I644" s="47"/>
      <c r="J644" s="60"/>
    </row>
    <row r="645" spans="2:10" x14ac:dyDescent="0.25">
      <c r="B645" s="293">
        <v>55</v>
      </c>
      <c r="C645" s="73" t="s">
        <v>448</v>
      </c>
      <c r="D645" s="70"/>
      <c r="E645" s="46"/>
      <c r="F645" s="22"/>
      <c r="G645" s="46"/>
      <c r="H645" s="46"/>
      <c r="I645" s="47"/>
      <c r="J645" s="60"/>
    </row>
    <row r="646" spans="2:10" ht="390" x14ac:dyDescent="0.25">
      <c r="B646" s="293"/>
      <c r="C646" s="64" t="s">
        <v>449</v>
      </c>
      <c r="D646" s="70"/>
      <c r="E646" s="46"/>
      <c r="F646" s="22"/>
      <c r="G646" s="46"/>
      <c r="H646" s="46"/>
      <c r="I646" s="47"/>
      <c r="J646" s="60"/>
    </row>
    <row r="647" spans="2:10" x14ac:dyDescent="0.25">
      <c r="B647" s="293"/>
      <c r="C647" s="69" t="s">
        <v>410</v>
      </c>
      <c r="D647" s="70"/>
      <c r="E647" s="46">
        <v>4.5979999999999999</v>
      </c>
      <c r="F647" s="22"/>
      <c r="G647" s="149"/>
      <c r="H647" s="149"/>
      <c r="I647" s="150"/>
      <c r="J647" s="272"/>
    </row>
    <row r="648" spans="2:10" x14ac:dyDescent="0.25">
      <c r="B648" s="293"/>
      <c r="C648" s="69" t="s">
        <v>450</v>
      </c>
      <c r="D648" s="70"/>
      <c r="E648" s="46">
        <v>2.2162800000000002</v>
      </c>
      <c r="F648" s="22"/>
      <c r="G648" s="149"/>
      <c r="H648" s="149"/>
      <c r="I648" s="150"/>
      <c r="J648" s="272"/>
    </row>
    <row r="649" spans="2:10" x14ac:dyDescent="0.25">
      <c r="B649" s="293"/>
      <c r="C649" s="69" t="s">
        <v>423</v>
      </c>
      <c r="D649" s="70"/>
      <c r="E649" s="46">
        <v>6.9960000000000013</v>
      </c>
      <c r="F649" s="22"/>
      <c r="G649" s="149"/>
      <c r="H649" s="149"/>
      <c r="I649" s="150"/>
      <c r="J649" s="272"/>
    </row>
    <row r="650" spans="2:10" x14ac:dyDescent="0.25">
      <c r="B650" s="293"/>
      <c r="C650" s="69" t="s">
        <v>424</v>
      </c>
      <c r="D650" s="70"/>
      <c r="E650" s="46">
        <v>6.9212000000000007</v>
      </c>
      <c r="F650" s="22"/>
      <c r="G650" s="149"/>
      <c r="H650" s="149"/>
      <c r="I650" s="150"/>
      <c r="J650" s="272"/>
    </row>
    <row r="651" spans="2:10" x14ac:dyDescent="0.25">
      <c r="B651" s="293"/>
      <c r="C651" s="69" t="s">
        <v>451</v>
      </c>
      <c r="D651" s="70"/>
      <c r="E651" s="46">
        <v>10.89616</v>
      </c>
      <c r="F651" s="22"/>
      <c r="G651" s="149"/>
      <c r="H651" s="149"/>
      <c r="I651" s="150"/>
      <c r="J651" s="272"/>
    </row>
    <row r="652" spans="2:10" x14ac:dyDescent="0.25">
      <c r="B652" s="293"/>
      <c r="C652" s="69" t="s">
        <v>452</v>
      </c>
      <c r="D652" s="70"/>
      <c r="E652" s="46">
        <v>4.8840000000000012</v>
      </c>
      <c r="F652" s="22"/>
      <c r="G652" s="149"/>
      <c r="H652" s="149"/>
      <c r="I652" s="150"/>
      <c r="J652" s="272"/>
    </row>
    <row r="653" spans="2:10" x14ac:dyDescent="0.25">
      <c r="B653" s="293"/>
      <c r="C653" s="69" t="s">
        <v>431</v>
      </c>
      <c r="D653" s="70"/>
      <c r="E653" s="46">
        <v>2.0812000000000004</v>
      </c>
      <c r="F653" s="22"/>
      <c r="G653" s="46"/>
      <c r="H653" s="46"/>
      <c r="I653" s="47"/>
      <c r="J653" s="60"/>
    </row>
    <row r="654" spans="2:10" x14ac:dyDescent="0.25">
      <c r="B654" s="293"/>
      <c r="C654" s="69" t="s">
        <v>442</v>
      </c>
      <c r="D654" s="70"/>
      <c r="E654" s="46">
        <v>4.6947999999999999</v>
      </c>
      <c r="F654" s="22"/>
      <c r="G654" s="149"/>
      <c r="H654" s="149"/>
      <c r="I654" s="150"/>
      <c r="J654" s="272"/>
    </row>
    <row r="655" spans="2:10" x14ac:dyDescent="0.25">
      <c r="B655" s="293"/>
      <c r="C655" s="69" t="s">
        <v>453</v>
      </c>
      <c r="D655" s="70"/>
      <c r="E655" s="46">
        <v>5.5902000000000012</v>
      </c>
      <c r="F655" s="22"/>
      <c r="G655" s="149"/>
      <c r="H655" s="149"/>
      <c r="I655" s="150"/>
      <c r="J655" s="272"/>
    </row>
    <row r="656" spans="2:10" x14ac:dyDescent="0.25">
      <c r="B656" s="293"/>
      <c r="C656" s="69" t="s">
        <v>454</v>
      </c>
      <c r="D656" s="70"/>
      <c r="E656" s="46">
        <v>5.5902000000000012</v>
      </c>
      <c r="F656" s="22"/>
      <c r="G656" s="46"/>
      <c r="H656" s="46"/>
      <c r="I656" s="47"/>
      <c r="J656" s="60"/>
    </row>
    <row r="657" spans="2:10" x14ac:dyDescent="0.25">
      <c r="B657" s="293"/>
      <c r="C657" s="69" t="s">
        <v>455</v>
      </c>
      <c r="D657" s="70"/>
      <c r="E657" s="46">
        <v>2.8424000000000005</v>
      </c>
      <c r="F657" s="22"/>
      <c r="G657" s="46"/>
      <c r="H657" s="46"/>
      <c r="I657" s="47"/>
      <c r="J657" s="60"/>
    </row>
    <row r="658" spans="2:10" x14ac:dyDescent="0.25">
      <c r="B658" s="293"/>
      <c r="C658" s="69" t="s">
        <v>456</v>
      </c>
      <c r="D658" s="70"/>
      <c r="E658" s="46">
        <v>9.1630000000000003</v>
      </c>
      <c r="F658" s="22"/>
      <c r="G658" s="46"/>
      <c r="H658" s="46"/>
      <c r="I658" s="47"/>
      <c r="J658" s="60"/>
    </row>
    <row r="659" spans="2:10" x14ac:dyDescent="0.25">
      <c r="B659" s="293"/>
      <c r="C659" s="69" t="s">
        <v>445</v>
      </c>
      <c r="D659" s="70"/>
      <c r="E659" s="46">
        <v>5.8080000000000007</v>
      </c>
      <c r="F659" s="22"/>
      <c r="G659" s="46"/>
      <c r="H659" s="46"/>
      <c r="I659" s="47"/>
      <c r="J659" s="60"/>
    </row>
    <row r="660" spans="2:10" x14ac:dyDescent="0.25">
      <c r="B660" s="293"/>
      <c r="C660" s="81"/>
      <c r="D660" s="70" t="s">
        <v>34</v>
      </c>
      <c r="E660" s="62">
        <v>72.281440000000018</v>
      </c>
      <c r="F660" s="22"/>
      <c r="G660" s="46">
        <v>133.42635785664493</v>
      </c>
      <c r="H660" s="46">
        <f>G660*E660</f>
        <v>9644.2492798336116</v>
      </c>
      <c r="I660" s="46"/>
      <c r="J660" s="60"/>
    </row>
    <row r="661" spans="2:10" x14ac:dyDescent="0.25">
      <c r="B661" s="293"/>
      <c r="C661" s="64"/>
      <c r="D661" s="70"/>
      <c r="E661" s="46"/>
      <c r="F661" s="22"/>
      <c r="G661" s="46"/>
      <c r="H661" s="46"/>
      <c r="I661" s="47"/>
      <c r="J661" s="60"/>
    </row>
    <row r="662" spans="2:10" x14ac:dyDescent="0.25">
      <c r="B662" s="293">
        <v>56</v>
      </c>
      <c r="C662" s="73" t="s">
        <v>457</v>
      </c>
      <c r="D662" s="70"/>
      <c r="E662" s="46"/>
      <c r="F662" s="22"/>
      <c r="G662" s="46"/>
      <c r="H662" s="46"/>
      <c r="I662" s="47"/>
      <c r="J662" s="60"/>
    </row>
    <row r="663" spans="2:10" ht="390" x14ac:dyDescent="0.25">
      <c r="B663" s="293"/>
      <c r="C663" s="64" t="s">
        <v>458</v>
      </c>
      <c r="D663" s="70"/>
      <c r="E663" s="46"/>
      <c r="F663" s="22"/>
      <c r="G663" s="46"/>
      <c r="H663" s="46"/>
      <c r="I663" s="47"/>
      <c r="J663" s="60"/>
    </row>
    <row r="664" spans="2:10" ht="75" x14ac:dyDescent="0.25">
      <c r="B664" s="293"/>
      <c r="C664" s="64" t="s">
        <v>459</v>
      </c>
      <c r="D664" s="70"/>
      <c r="E664" s="46"/>
      <c r="F664" s="22"/>
      <c r="G664" s="46"/>
      <c r="H664" s="46"/>
      <c r="I664" s="47"/>
      <c r="J664" s="60"/>
    </row>
    <row r="665" spans="2:10" x14ac:dyDescent="0.25">
      <c r="B665" s="293"/>
      <c r="C665" s="69" t="s">
        <v>460</v>
      </c>
      <c r="D665" s="70"/>
      <c r="E665" s="46">
        <v>5.3063999999999991</v>
      </c>
      <c r="F665" s="22"/>
      <c r="G665" s="149"/>
      <c r="H665" s="149"/>
      <c r="I665" s="150"/>
      <c r="J665" s="272"/>
    </row>
    <row r="666" spans="2:10" x14ac:dyDescent="0.25">
      <c r="B666" s="293"/>
      <c r="C666" s="69" t="s">
        <v>461</v>
      </c>
      <c r="D666" s="70"/>
      <c r="E666" s="46">
        <v>1.9360000000000004</v>
      </c>
      <c r="F666" s="22"/>
      <c r="G666" s="149"/>
      <c r="H666" s="149"/>
      <c r="I666" s="150"/>
      <c r="J666" s="272"/>
    </row>
    <row r="667" spans="2:10" x14ac:dyDescent="0.25">
      <c r="B667" s="293"/>
      <c r="C667" s="69" t="s">
        <v>462</v>
      </c>
      <c r="D667" s="70"/>
      <c r="E667" s="46">
        <v>9.5831999999999997</v>
      </c>
      <c r="F667" s="22"/>
      <c r="G667" s="149"/>
      <c r="H667" s="149"/>
      <c r="I667" s="150"/>
      <c r="J667" s="272"/>
    </row>
    <row r="668" spans="2:10" x14ac:dyDescent="0.25">
      <c r="B668" s="293"/>
      <c r="C668" s="69" t="s">
        <v>463</v>
      </c>
      <c r="D668" s="70"/>
      <c r="E668" s="46">
        <v>7.3920000000000003</v>
      </c>
      <c r="F668" s="22"/>
      <c r="G668" s="149"/>
      <c r="H668" s="149"/>
      <c r="I668" s="150"/>
      <c r="J668" s="272"/>
    </row>
    <row r="669" spans="2:10" x14ac:dyDescent="0.25">
      <c r="B669" s="293"/>
      <c r="C669" s="69" t="s">
        <v>464</v>
      </c>
      <c r="D669" s="70"/>
      <c r="E669" s="46">
        <v>2.7455999999999996</v>
      </c>
      <c r="F669" s="22"/>
      <c r="G669" s="149"/>
      <c r="H669" s="149"/>
      <c r="I669" s="150"/>
      <c r="J669" s="272"/>
    </row>
    <row r="670" spans="2:10" x14ac:dyDescent="0.25">
      <c r="B670" s="293"/>
      <c r="C670" s="69" t="s">
        <v>429</v>
      </c>
      <c r="D670" s="70"/>
      <c r="E670" s="46">
        <v>6.8620200000000011</v>
      </c>
      <c r="F670" s="22"/>
      <c r="G670" s="149"/>
      <c r="H670" s="149"/>
      <c r="I670" s="150"/>
      <c r="J670" s="272"/>
    </row>
    <row r="671" spans="2:10" x14ac:dyDescent="0.25">
      <c r="B671" s="293"/>
      <c r="C671" s="69" t="s">
        <v>422</v>
      </c>
      <c r="D671" s="70"/>
      <c r="E671" s="46">
        <v>2.1780000000000004</v>
      </c>
      <c r="F671" s="22"/>
      <c r="G671" s="149"/>
      <c r="H671" s="149"/>
      <c r="I671" s="150"/>
      <c r="J671" s="272"/>
    </row>
    <row r="672" spans="2:10" x14ac:dyDescent="0.25">
      <c r="B672" s="293"/>
      <c r="C672" s="69" t="s">
        <v>465</v>
      </c>
      <c r="D672" s="70"/>
      <c r="E672" s="46">
        <v>3.4988800000000002</v>
      </c>
      <c r="F672" s="22"/>
      <c r="G672" s="149"/>
      <c r="H672" s="149"/>
      <c r="I672" s="150"/>
      <c r="J672" s="272"/>
    </row>
    <row r="673" spans="2:10" x14ac:dyDescent="0.25">
      <c r="B673" s="293"/>
      <c r="C673" s="69" t="s">
        <v>466</v>
      </c>
      <c r="D673" s="70"/>
      <c r="E673" s="46">
        <v>57.81600000000001</v>
      </c>
      <c r="F673" s="22"/>
      <c r="G673" s="149"/>
      <c r="H673" s="149"/>
      <c r="I673" s="150"/>
      <c r="J673" s="272"/>
    </row>
    <row r="674" spans="2:10" x14ac:dyDescent="0.25">
      <c r="B674" s="293"/>
      <c r="C674" s="69" t="s">
        <v>467</v>
      </c>
      <c r="D674" s="70"/>
      <c r="E674" s="46">
        <v>6.7507000000000001</v>
      </c>
      <c r="F674" s="22"/>
      <c r="G674" s="149"/>
      <c r="H674" s="149"/>
      <c r="I674" s="150"/>
      <c r="J674" s="272"/>
    </row>
    <row r="675" spans="2:10" x14ac:dyDescent="0.25">
      <c r="B675" s="293"/>
      <c r="C675" s="69" t="s">
        <v>424</v>
      </c>
      <c r="D675" s="70"/>
      <c r="E675" s="46">
        <v>6.6792000000000007</v>
      </c>
      <c r="F675" s="22"/>
      <c r="G675" s="149"/>
      <c r="H675" s="149"/>
      <c r="I675" s="150"/>
      <c r="J675" s="272"/>
    </row>
    <row r="676" spans="2:10" x14ac:dyDescent="0.25">
      <c r="B676" s="293"/>
      <c r="C676" s="69" t="s">
        <v>468</v>
      </c>
      <c r="D676" s="70"/>
      <c r="E676" s="46">
        <v>6.2831999999999999</v>
      </c>
      <c r="F676" s="22"/>
      <c r="G676" s="149"/>
      <c r="H676" s="149"/>
      <c r="I676" s="150"/>
      <c r="J676" s="272"/>
    </row>
    <row r="677" spans="2:10" x14ac:dyDescent="0.25">
      <c r="B677" s="293"/>
      <c r="C677" s="69" t="s">
        <v>442</v>
      </c>
      <c r="D677" s="70"/>
      <c r="E677" s="46">
        <v>6.8486000000000011</v>
      </c>
      <c r="F677" s="22"/>
      <c r="G677" s="149"/>
      <c r="H677" s="149"/>
      <c r="I677" s="150"/>
      <c r="J677" s="272"/>
    </row>
    <row r="678" spans="2:10" x14ac:dyDescent="0.25">
      <c r="B678" s="293"/>
      <c r="C678" s="69" t="s">
        <v>455</v>
      </c>
      <c r="D678" s="70"/>
      <c r="E678" s="46">
        <v>10.37476</v>
      </c>
      <c r="F678" s="22"/>
      <c r="G678" s="149"/>
      <c r="H678" s="149"/>
      <c r="I678" s="150"/>
      <c r="J678" s="272"/>
    </row>
    <row r="679" spans="2:10" x14ac:dyDescent="0.25">
      <c r="B679" s="293"/>
      <c r="C679" s="69" t="s">
        <v>469</v>
      </c>
      <c r="D679" s="70"/>
      <c r="E679" s="46">
        <v>5.7287999999999997</v>
      </c>
      <c r="F679" s="22"/>
      <c r="G679" s="149"/>
      <c r="H679" s="149"/>
      <c r="I679" s="150"/>
      <c r="J679" s="272"/>
    </row>
    <row r="680" spans="2:10" x14ac:dyDescent="0.25">
      <c r="B680" s="293"/>
      <c r="C680" s="69" t="s">
        <v>456</v>
      </c>
      <c r="D680" s="70"/>
      <c r="E680" s="46">
        <v>10.626000000000001</v>
      </c>
      <c r="F680" s="22"/>
      <c r="G680" s="149"/>
      <c r="H680" s="149"/>
      <c r="I680" s="150"/>
      <c r="J680" s="272"/>
    </row>
    <row r="681" spans="2:10" x14ac:dyDescent="0.25">
      <c r="B681" s="293"/>
      <c r="C681" s="69" t="s">
        <v>470</v>
      </c>
      <c r="D681" s="70"/>
      <c r="E681" s="46">
        <v>18.592750000000002</v>
      </c>
      <c r="F681" s="22"/>
      <c r="G681" s="149"/>
      <c r="H681" s="149"/>
      <c r="I681" s="150"/>
      <c r="J681" s="272"/>
    </row>
    <row r="682" spans="2:10" x14ac:dyDescent="0.25">
      <c r="B682" s="293"/>
      <c r="C682" s="69" t="s">
        <v>471</v>
      </c>
      <c r="D682" s="70"/>
      <c r="E682" s="46">
        <v>20.641500000000001</v>
      </c>
      <c r="F682" s="22"/>
      <c r="G682" s="149"/>
      <c r="H682" s="149"/>
      <c r="I682" s="150"/>
      <c r="J682" s="272"/>
    </row>
    <row r="683" spans="2:10" x14ac:dyDescent="0.25">
      <c r="B683" s="293"/>
      <c r="C683" s="69" t="s">
        <v>447</v>
      </c>
      <c r="D683" s="70"/>
      <c r="E683" s="46">
        <v>14.520000000000003</v>
      </c>
      <c r="F683" s="22"/>
      <c r="G683" s="149"/>
      <c r="H683" s="149"/>
      <c r="I683" s="150"/>
      <c r="J683" s="272"/>
    </row>
    <row r="684" spans="2:10" x14ac:dyDescent="0.25">
      <c r="B684" s="293"/>
      <c r="C684" s="69" t="s">
        <v>472</v>
      </c>
      <c r="D684" s="70"/>
      <c r="E684" s="46">
        <v>6.7320000000000011</v>
      </c>
      <c r="F684" s="22"/>
      <c r="G684" s="149"/>
      <c r="H684" s="149"/>
      <c r="I684" s="150"/>
      <c r="J684" s="272"/>
    </row>
    <row r="685" spans="2:10" x14ac:dyDescent="0.25">
      <c r="B685" s="293"/>
      <c r="C685" s="69" t="s">
        <v>473</v>
      </c>
      <c r="D685" s="70"/>
      <c r="E685" s="46">
        <v>18.810000000000002</v>
      </c>
      <c r="F685" s="22"/>
      <c r="G685" s="149"/>
      <c r="H685" s="149"/>
      <c r="I685" s="150"/>
      <c r="J685" s="272"/>
    </row>
    <row r="686" spans="2:10" x14ac:dyDescent="0.25">
      <c r="B686" s="293"/>
      <c r="C686" s="69" t="s">
        <v>474</v>
      </c>
      <c r="D686" s="70"/>
      <c r="E686" s="46">
        <v>8.614650000000001</v>
      </c>
      <c r="F686" s="22"/>
      <c r="G686" s="149"/>
      <c r="H686" s="149"/>
      <c r="I686" s="150"/>
      <c r="J686" s="272"/>
    </row>
    <row r="687" spans="2:10" x14ac:dyDescent="0.25">
      <c r="B687" s="293"/>
      <c r="C687" s="69" t="s">
        <v>475</v>
      </c>
      <c r="D687" s="70"/>
      <c r="E687" s="46">
        <v>15.246</v>
      </c>
      <c r="F687" s="22"/>
      <c r="G687" s="149"/>
      <c r="H687" s="149"/>
      <c r="I687" s="150"/>
      <c r="J687" s="272"/>
    </row>
    <row r="688" spans="2:10" x14ac:dyDescent="0.25">
      <c r="B688" s="293"/>
      <c r="C688" s="64"/>
      <c r="D688" s="70" t="s">
        <v>34</v>
      </c>
      <c r="E688" s="62">
        <v>253.76626000000005</v>
      </c>
      <c r="F688" s="22"/>
      <c r="G688" s="46">
        <v>151.45807661032623</v>
      </c>
      <c r="H688" s="46">
        <f>G688*E688</f>
        <v>38434.949648195972</v>
      </c>
      <c r="I688" s="46"/>
      <c r="J688" s="60"/>
    </row>
    <row r="689" spans="2:10" x14ac:dyDescent="0.25">
      <c r="B689" s="293"/>
      <c r="C689" s="64"/>
      <c r="D689" s="70"/>
      <c r="E689" s="46"/>
      <c r="F689" s="22"/>
      <c r="G689" s="46"/>
      <c r="H689" s="46"/>
      <c r="I689" s="47"/>
      <c r="J689" s="60"/>
    </row>
    <row r="690" spans="2:10" x14ac:dyDescent="0.25">
      <c r="B690" s="293"/>
      <c r="C690" s="64"/>
      <c r="D690" s="70"/>
      <c r="E690" s="46"/>
      <c r="F690" s="22"/>
      <c r="G690" s="46"/>
      <c r="H690" s="46"/>
      <c r="I690" s="47"/>
      <c r="J690" s="60"/>
    </row>
    <row r="691" spans="2:10" x14ac:dyDescent="0.25">
      <c r="B691" s="293">
        <v>57</v>
      </c>
      <c r="C691" s="73" t="s">
        <v>476</v>
      </c>
      <c r="D691" s="70"/>
      <c r="E691" s="46"/>
      <c r="F691" s="22"/>
      <c r="G691" s="46"/>
      <c r="H691" s="46"/>
      <c r="I691" s="47"/>
      <c r="J691" s="60"/>
    </row>
    <row r="692" spans="2:10" ht="300" x14ac:dyDescent="0.25">
      <c r="B692" s="293"/>
      <c r="C692" s="64" t="s">
        <v>477</v>
      </c>
      <c r="D692" s="70"/>
      <c r="E692" s="46"/>
      <c r="F692" s="22"/>
      <c r="G692" s="46"/>
      <c r="H692" s="46"/>
      <c r="I692" s="47"/>
      <c r="J692" s="60"/>
    </row>
    <row r="693" spans="2:10" ht="180" x14ac:dyDescent="0.25">
      <c r="B693" s="293"/>
      <c r="C693" s="64" t="s">
        <v>478</v>
      </c>
      <c r="D693" s="70"/>
      <c r="E693" s="46"/>
      <c r="F693" s="22"/>
      <c r="G693" s="46"/>
      <c r="H693" s="46"/>
      <c r="I693" s="47"/>
      <c r="J693" s="60"/>
    </row>
    <row r="694" spans="2:10" x14ac:dyDescent="0.25">
      <c r="B694" s="293"/>
      <c r="C694" s="69" t="s">
        <v>414</v>
      </c>
      <c r="D694" s="70"/>
      <c r="E694" s="46">
        <v>17.424000000000003</v>
      </c>
      <c r="F694" s="22"/>
      <c r="G694" s="46"/>
      <c r="H694" s="46"/>
      <c r="I694" s="47"/>
      <c r="J694" s="60"/>
    </row>
    <row r="695" spans="2:10" x14ac:dyDescent="0.25">
      <c r="B695" s="293"/>
      <c r="C695" s="69" t="s">
        <v>415</v>
      </c>
      <c r="D695" s="70"/>
      <c r="E695" s="46">
        <v>9.849400000000001</v>
      </c>
      <c r="F695" s="22"/>
      <c r="G695" s="46"/>
      <c r="H695" s="46"/>
      <c r="I695" s="47"/>
      <c r="J695" s="60"/>
    </row>
    <row r="696" spans="2:10" x14ac:dyDescent="0.25">
      <c r="B696" s="293"/>
      <c r="C696" s="69" t="s">
        <v>416</v>
      </c>
      <c r="D696" s="70"/>
      <c r="E696" s="46">
        <v>9.849400000000001</v>
      </c>
      <c r="F696" s="22"/>
      <c r="G696" s="46"/>
      <c r="H696" s="46"/>
      <c r="I696" s="47"/>
      <c r="J696" s="60"/>
    </row>
    <row r="697" spans="2:10" x14ac:dyDescent="0.25">
      <c r="B697" s="293"/>
      <c r="C697" s="69" t="s">
        <v>417</v>
      </c>
      <c r="D697" s="70"/>
      <c r="E697" s="46">
        <v>9.8010000000000002</v>
      </c>
      <c r="F697" s="22"/>
      <c r="G697" s="46"/>
      <c r="H697" s="46"/>
      <c r="I697" s="47"/>
      <c r="J697" s="60"/>
    </row>
    <row r="698" spans="2:10" x14ac:dyDescent="0.25">
      <c r="B698" s="293"/>
      <c r="C698" s="69" t="s">
        <v>418</v>
      </c>
      <c r="D698" s="70"/>
      <c r="E698" s="46">
        <v>9.849400000000001</v>
      </c>
      <c r="F698" s="22"/>
      <c r="G698" s="46"/>
      <c r="H698" s="46"/>
      <c r="I698" s="47"/>
      <c r="J698" s="60"/>
    </row>
    <row r="699" spans="2:10" x14ac:dyDescent="0.25">
      <c r="B699" s="293"/>
      <c r="C699" s="69" t="s">
        <v>419</v>
      </c>
      <c r="D699" s="70"/>
      <c r="E699" s="46">
        <v>9.849400000000001</v>
      </c>
      <c r="F699" s="22"/>
      <c r="G699" s="46"/>
      <c r="H699" s="46"/>
      <c r="I699" s="47"/>
      <c r="J699" s="60"/>
    </row>
    <row r="700" spans="2:10" x14ac:dyDescent="0.25">
      <c r="B700" s="293"/>
      <c r="C700" s="69" t="s">
        <v>420</v>
      </c>
      <c r="D700" s="70"/>
      <c r="E700" s="46">
        <v>9.849400000000001</v>
      </c>
      <c r="F700" s="22"/>
      <c r="G700" s="46"/>
      <c r="H700" s="46"/>
      <c r="I700" s="47"/>
      <c r="J700" s="60"/>
    </row>
    <row r="701" spans="2:10" x14ac:dyDescent="0.25">
      <c r="B701" s="293"/>
      <c r="C701" s="69" t="s">
        <v>421</v>
      </c>
      <c r="D701" s="70"/>
      <c r="E701" s="46">
        <v>9.849400000000001</v>
      </c>
      <c r="F701" s="22"/>
      <c r="G701" s="46"/>
      <c r="H701" s="46"/>
      <c r="I701" s="47"/>
      <c r="J701" s="60"/>
    </row>
    <row r="702" spans="2:10" x14ac:dyDescent="0.25">
      <c r="B702" s="293"/>
      <c r="C702" s="69" t="s">
        <v>479</v>
      </c>
      <c r="D702" s="70"/>
      <c r="E702" s="46">
        <v>9.849400000000001</v>
      </c>
      <c r="F702" s="22"/>
      <c r="G702" s="46"/>
      <c r="H702" s="46"/>
      <c r="I702" s="47"/>
      <c r="J702" s="60"/>
    </row>
    <row r="703" spans="2:10" x14ac:dyDescent="0.25">
      <c r="B703" s="293"/>
      <c r="C703" s="69" t="s">
        <v>425</v>
      </c>
      <c r="D703" s="70"/>
      <c r="E703" s="46">
        <v>17.327200000000005</v>
      </c>
      <c r="F703" s="22"/>
      <c r="G703" s="46"/>
      <c r="H703" s="46"/>
      <c r="I703" s="47"/>
      <c r="J703" s="60"/>
    </row>
    <row r="704" spans="2:10" x14ac:dyDescent="0.25">
      <c r="B704" s="293"/>
      <c r="C704" s="69" t="s">
        <v>436</v>
      </c>
      <c r="D704" s="70"/>
      <c r="E704" s="46">
        <v>9.6800000000000015</v>
      </c>
      <c r="F704" s="22"/>
      <c r="G704" s="46"/>
      <c r="H704" s="46"/>
      <c r="I704" s="47"/>
      <c r="J704" s="60"/>
    </row>
    <row r="705" spans="2:10" x14ac:dyDescent="0.25">
      <c r="B705" s="293"/>
      <c r="C705" s="69" t="s">
        <v>437</v>
      </c>
      <c r="D705" s="70"/>
      <c r="E705" s="46">
        <v>17.424000000000003</v>
      </c>
      <c r="F705" s="22"/>
      <c r="G705" s="46"/>
      <c r="H705" s="46"/>
      <c r="I705" s="47"/>
      <c r="J705" s="60"/>
    </row>
    <row r="706" spans="2:10" x14ac:dyDescent="0.25">
      <c r="B706" s="293"/>
      <c r="C706" s="69" t="s">
        <v>480</v>
      </c>
      <c r="D706" s="70"/>
      <c r="E706" s="46">
        <v>5.7838000000000003</v>
      </c>
      <c r="F706" s="22"/>
      <c r="G706" s="46"/>
      <c r="H706" s="46"/>
      <c r="I706" s="47"/>
      <c r="J706" s="60"/>
    </row>
    <row r="707" spans="2:10" x14ac:dyDescent="0.25">
      <c r="B707" s="293"/>
      <c r="C707" s="69" t="s">
        <v>426</v>
      </c>
      <c r="D707" s="70"/>
      <c r="E707" s="46">
        <v>5.4208000000000016</v>
      </c>
      <c r="F707" s="22"/>
      <c r="G707" s="46"/>
      <c r="H707" s="46"/>
      <c r="I707" s="47"/>
      <c r="J707" s="60"/>
    </row>
    <row r="708" spans="2:10" x14ac:dyDescent="0.25">
      <c r="B708" s="293"/>
      <c r="C708" s="69" t="s">
        <v>438</v>
      </c>
      <c r="D708" s="70"/>
      <c r="E708" s="46">
        <v>9.4864000000000015</v>
      </c>
      <c r="F708" s="22"/>
      <c r="G708" s="46"/>
      <c r="H708" s="46"/>
      <c r="I708" s="47"/>
      <c r="J708" s="60"/>
    </row>
    <row r="709" spans="2:10" x14ac:dyDescent="0.25">
      <c r="B709" s="293"/>
      <c r="C709" s="69" t="s">
        <v>440</v>
      </c>
      <c r="D709" s="70"/>
      <c r="E709" s="46">
        <v>6.3404000000000016</v>
      </c>
      <c r="F709" s="22"/>
      <c r="G709" s="46"/>
      <c r="H709" s="46"/>
      <c r="I709" s="47"/>
      <c r="J709" s="60"/>
    </row>
    <row r="710" spans="2:10" x14ac:dyDescent="0.25">
      <c r="B710" s="293"/>
      <c r="C710" s="69" t="s">
        <v>481</v>
      </c>
      <c r="D710" s="70"/>
      <c r="E710" s="46">
        <v>6.3162000000000003</v>
      </c>
      <c r="F710" s="22"/>
      <c r="G710" s="46"/>
      <c r="H710" s="46"/>
      <c r="I710" s="47"/>
      <c r="J710" s="60"/>
    </row>
    <row r="711" spans="2:10" x14ac:dyDescent="0.25">
      <c r="B711" s="293"/>
      <c r="C711" s="69" t="s">
        <v>482</v>
      </c>
      <c r="D711" s="70"/>
      <c r="E711" s="46">
        <v>5.5902000000000012</v>
      </c>
      <c r="F711" s="22"/>
      <c r="G711" s="46"/>
      <c r="H711" s="46"/>
      <c r="I711" s="47"/>
      <c r="J711" s="60"/>
    </row>
    <row r="712" spans="2:10" x14ac:dyDescent="0.25">
      <c r="B712" s="293"/>
      <c r="C712" s="69" t="s">
        <v>454</v>
      </c>
      <c r="D712" s="70"/>
      <c r="E712" s="46">
        <v>5.6144000000000007</v>
      </c>
      <c r="F712" s="22"/>
      <c r="G712" s="46"/>
      <c r="H712" s="46"/>
      <c r="I712" s="47"/>
      <c r="J712" s="60"/>
    </row>
    <row r="713" spans="2:10" x14ac:dyDescent="0.25">
      <c r="B713" s="293"/>
      <c r="C713" s="69" t="s">
        <v>445</v>
      </c>
      <c r="D713" s="70"/>
      <c r="E713" s="46">
        <v>9.7284000000000006</v>
      </c>
      <c r="F713" s="22"/>
      <c r="G713" s="46"/>
      <c r="H713" s="46"/>
      <c r="I713" s="47"/>
      <c r="J713" s="60"/>
    </row>
    <row r="714" spans="2:10" x14ac:dyDescent="0.25">
      <c r="B714" s="293"/>
      <c r="C714" s="81"/>
      <c r="D714" s="70" t="s">
        <v>34</v>
      </c>
      <c r="E714" s="62">
        <v>194.88260000000005</v>
      </c>
      <c r="F714" s="22"/>
      <c r="G714" s="46">
        <v>147.97435969500913</v>
      </c>
      <c r="H714" s="46">
        <f>G714*E714</f>
        <v>28837.627950698592</v>
      </c>
      <c r="I714" s="46"/>
      <c r="J714" s="60"/>
    </row>
    <row r="715" spans="2:10" x14ac:dyDescent="0.25">
      <c r="B715" s="293"/>
      <c r="C715" s="151"/>
      <c r="D715" s="70"/>
      <c r="E715" s="45"/>
      <c r="F715" s="22"/>
      <c r="G715" s="46"/>
      <c r="H715" s="46"/>
      <c r="I715" s="47"/>
      <c r="J715" s="60"/>
    </row>
    <row r="716" spans="2:10" x14ac:dyDescent="0.25">
      <c r="B716" s="293">
        <v>58</v>
      </c>
      <c r="C716" s="73" t="s">
        <v>483</v>
      </c>
      <c r="D716" s="70"/>
      <c r="E716" s="45"/>
      <c r="F716" s="22"/>
      <c r="G716" s="46"/>
      <c r="H716" s="46"/>
      <c r="I716" s="47"/>
      <c r="J716" s="60"/>
    </row>
    <row r="717" spans="2:10" ht="390" x14ac:dyDescent="0.25">
      <c r="B717" s="293"/>
      <c r="C717" s="64" t="s">
        <v>484</v>
      </c>
      <c r="D717" s="70"/>
      <c r="E717" s="45"/>
      <c r="F717" s="22"/>
      <c r="G717" s="46"/>
      <c r="H717" s="46"/>
      <c r="I717" s="47"/>
      <c r="J717" s="60"/>
    </row>
    <row r="718" spans="2:10" ht="75" x14ac:dyDescent="0.25">
      <c r="B718" s="293"/>
      <c r="C718" s="64" t="s">
        <v>459</v>
      </c>
      <c r="D718" s="70"/>
      <c r="E718" s="45"/>
      <c r="F718" s="22"/>
      <c r="G718" s="46"/>
      <c r="H718" s="46"/>
      <c r="I718" s="47"/>
      <c r="J718" s="60"/>
    </row>
    <row r="719" spans="2:10" x14ac:dyDescent="0.25">
      <c r="B719" s="293"/>
      <c r="C719" s="69" t="s">
        <v>485</v>
      </c>
      <c r="D719" s="70"/>
      <c r="E719" s="45">
        <v>5.2250000000000005</v>
      </c>
      <c r="F719" s="22"/>
      <c r="G719" s="149"/>
      <c r="H719" s="149"/>
      <c r="I719" s="150"/>
      <c r="J719" s="272"/>
    </row>
    <row r="720" spans="2:10" x14ac:dyDescent="0.25">
      <c r="B720" s="293"/>
      <c r="C720" s="69" t="s">
        <v>455</v>
      </c>
      <c r="D720" s="70"/>
      <c r="E720" s="45">
        <v>2.18174</v>
      </c>
      <c r="F720" s="22"/>
      <c r="G720" s="46"/>
      <c r="H720" s="46"/>
      <c r="I720" s="47"/>
      <c r="J720" s="60"/>
    </row>
    <row r="721" spans="2:10" x14ac:dyDescent="0.25">
      <c r="B721" s="293"/>
      <c r="C721" s="69" t="s">
        <v>470</v>
      </c>
      <c r="D721" s="70"/>
      <c r="E721" s="45">
        <v>9.923980000000002</v>
      </c>
      <c r="F721" s="22"/>
      <c r="G721" s="46"/>
      <c r="H721" s="46"/>
      <c r="I721" s="47"/>
      <c r="J721" s="60"/>
    </row>
    <row r="722" spans="2:10" x14ac:dyDescent="0.25">
      <c r="B722" s="293"/>
      <c r="C722" s="69" t="s">
        <v>447</v>
      </c>
      <c r="D722" s="70"/>
      <c r="E722" s="45">
        <v>8.2702400000000011</v>
      </c>
      <c r="F722" s="22"/>
      <c r="G722" s="46"/>
      <c r="H722" s="46"/>
      <c r="I722" s="47"/>
      <c r="J722" s="60"/>
    </row>
    <row r="723" spans="2:10" x14ac:dyDescent="0.25">
      <c r="B723" s="293"/>
      <c r="C723" s="69" t="s">
        <v>486</v>
      </c>
      <c r="D723" s="70"/>
      <c r="E723" s="45">
        <v>2.1489600000000002</v>
      </c>
      <c r="F723" s="22"/>
      <c r="G723" s="46"/>
      <c r="H723" s="46"/>
      <c r="I723" s="47"/>
      <c r="J723" s="60"/>
    </row>
    <row r="724" spans="2:10" x14ac:dyDescent="0.25">
      <c r="B724" s="293"/>
      <c r="C724" s="81"/>
      <c r="D724" s="70" t="s">
        <v>34</v>
      </c>
      <c r="E724" s="56">
        <v>27.749920000000003</v>
      </c>
      <c r="F724" s="22"/>
      <c r="G724" s="46">
        <v>151.45807661032623</v>
      </c>
      <c r="H724" s="46">
        <f>G724*E724</f>
        <v>4202.9495092904244</v>
      </c>
      <c r="I724" s="46"/>
      <c r="J724" s="60"/>
    </row>
    <row r="725" spans="2:10" x14ac:dyDescent="0.25">
      <c r="B725" s="293"/>
      <c r="C725" s="64"/>
      <c r="D725" s="70"/>
      <c r="E725" s="45"/>
      <c r="F725" s="22"/>
      <c r="G725" s="46"/>
      <c r="H725" s="46"/>
      <c r="I725" s="47"/>
      <c r="J725" s="60"/>
    </row>
    <row r="726" spans="2:10" x14ac:dyDescent="0.25">
      <c r="B726" s="293">
        <v>59</v>
      </c>
      <c r="C726" s="73" t="s">
        <v>487</v>
      </c>
      <c r="D726" s="70"/>
      <c r="E726" s="45"/>
      <c r="F726" s="22"/>
      <c r="G726" s="46"/>
      <c r="H726" s="46"/>
      <c r="I726" s="47"/>
      <c r="J726" s="60"/>
    </row>
    <row r="727" spans="2:10" ht="315" x14ac:dyDescent="0.25">
      <c r="B727" s="293"/>
      <c r="C727" s="64" t="s">
        <v>488</v>
      </c>
      <c r="D727" s="70"/>
      <c r="E727" s="45"/>
      <c r="F727" s="22"/>
      <c r="G727" s="46"/>
      <c r="H727" s="46"/>
      <c r="I727" s="47"/>
      <c r="J727" s="60"/>
    </row>
    <row r="728" spans="2:10" ht="180" x14ac:dyDescent="0.25">
      <c r="B728" s="293"/>
      <c r="C728" s="64" t="s">
        <v>489</v>
      </c>
      <c r="D728" s="70"/>
      <c r="E728" s="45"/>
      <c r="F728" s="22"/>
      <c r="G728" s="46"/>
      <c r="H728" s="46"/>
      <c r="I728" s="47"/>
      <c r="J728" s="60"/>
    </row>
    <row r="729" spans="2:10" x14ac:dyDescent="0.25">
      <c r="B729" s="293"/>
      <c r="C729" s="69" t="s">
        <v>415</v>
      </c>
      <c r="D729" s="70"/>
      <c r="E729" s="45">
        <v>5.8564000000000007</v>
      </c>
      <c r="F729" s="22"/>
      <c r="G729" s="46"/>
      <c r="H729" s="46"/>
      <c r="I729" s="47"/>
      <c r="J729" s="60"/>
    </row>
    <row r="730" spans="2:10" x14ac:dyDescent="0.25">
      <c r="B730" s="293"/>
      <c r="C730" s="69" t="s">
        <v>416</v>
      </c>
      <c r="D730" s="70"/>
      <c r="E730" s="45">
        <v>5.8564000000000007</v>
      </c>
      <c r="F730" s="22"/>
      <c r="G730" s="46"/>
      <c r="H730" s="46"/>
      <c r="I730" s="47"/>
      <c r="J730" s="60"/>
    </row>
    <row r="731" spans="2:10" x14ac:dyDescent="0.25">
      <c r="B731" s="293"/>
      <c r="C731" s="69" t="s">
        <v>417</v>
      </c>
      <c r="D731" s="70"/>
      <c r="E731" s="45">
        <v>5.8564000000000007</v>
      </c>
      <c r="F731" s="22"/>
      <c r="G731" s="46"/>
      <c r="H731" s="46"/>
      <c r="I731" s="47"/>
      <c r="J731" s="60"/>
    </row>
    <row r="732" spans="2:10" x14ac:dyDescent="0.25">
      <c r="B732" s="293"/>
      <c r="C732" s="69" t="s">
        <v>418</v>
      </c>
      <c r="D732" s="70"/>
      <c r="E732" s="45">
        <v>5.8564000000000007</v>
      </c>
      <c r="F732" s="22"/>
      <c r="G732" s="46"/>
      <c r="H732" s="46"/>
      <c r="I732" s="47"/>
      <c r="J732" s="60"/>
    </row>
    <row r="733" spans="2:10" x14ac:dyDescent="0.25">
      <c r="B733" s="293"/>
      <c r="C733" s="69" t="s">
        <v>419</v>
      </c>
      <c r="D733" s="70"/>
      <c r="E733" s="45">
        <v>5.8806000000000012</v>
      </c>
      <c r="F733" s="22"/>
      <c r="G733" s="46"/>
      <c r="H733" s="46"/>
      <c r="I733" s="47"/>
      <c r="J733" s="60"/>
    </row>
    <row r="734" spans="2:10" x14ac:dyDescent="0.25">
      <c r="B734" s="293"/>
      <c r="C734" s="69" t="s">
        <v>420</v>
      </c>
      <c r="D734" s="70"/>
      <c r="E734" s="45">
        <v>5.8806000000000012</v>
      </c>
      <c r="F734" s="22"/>
      <c r="G734" s="46"/>
      <c r="H734" s="46"/>
      <c r="I734" s="47"/>
      <c r="J734" s="60"/>
    </row>
    <row r="735" spans="2:10" x14ac:dyDescent="0.25">
      <c r="B735" s="293"/>
      <c r="C735" s="69" t="s">
        <v>421</v>
      </c>
      <c r="D735" s="70"/>
      <c r="E735" s="45">
        <v>5.8806000000000012</v>
      </c>
      <c r="F735" s="22"/>
      <c r="G735" s="46"/>
      <c r="H735" s="46"/>
      <c r="I735" s="47"/>
      <c r="J735" s="60"/>
    </row>
    <row r="736" spans="2:10" x14ac:dyDescent="0.25">
      <c r="B736" s="293"/>
      <c r="C736" s="69" t="s">
        <v>479</v>
      </c>
      <c r="D736" s="70"/>
      <c r="E736" s="45">
        <v>5.8564000000000007</v>
      </c>
      <c r="F736" s="22"/>
      <c r="G736" s="46"/>
      <c r="H736" s="46"/>
      <c r="I736" s="47"/>
      <c r="J736" s="60"/>
    </row>
    <row r="737" spans="2:10" x14ac:dyDescent="0.25">
      <c r="B737" s="293"/>
      <c r="C737" s="69" t="s">
        <v>426</v>
      </c>
      <c r="D737" s="70"/>
      <c r="E737" s="45">
        <v>6.2678000000000011</v>
      </c>
      <c r="F737" s="22"/>
      <c r="G737" s="46"/>
      <c r="H737" s="46"/>
      <c r="I737" s="47"/>
      <c r="J737" s="60"/>
    </row>
    <row r="738" spans="2:10" x14ac:dyDescent="0.25">
      <c r="B738" s="293"/>
      <c r="C738" s="69" t="s">
        <v>438</v>
      </c>
      <c r="D738" s="70"/>
      <c r="E738" s="45">
        <v>8.4700000000000024</v>
      </c>
      <c r="F738" s="22"/>
      <c r="G738" s="46"/>
      <c r="H738" s="46"/>
      <c r="I738" s="47"/>
      <c r="J738" s="60"/>
    </row>
    <row r="739" spans="2:10" x14ac:dyDescent="0.25">
      <c r="B739" s="293"/>
      <c r="C739" s="69" t="s">
        <v>440</v>
      </c>
      <c r="D739" s="70"/>
      <c r="E739" s="45">
        <v>3.7752000000000008</v>
      </c>
      <c r="F739" s="22"/>
      <c r="G739" s="46"/>
      <c r="H739" s="46"/>
      <c r="I739" s="47"/>
      <c r="J739" s="60"/>
    </row>
    <row r="740" spans="2:10" x14ac:dyDescent="0.25">
      <c r="B740" s="293"/>
      <c r="C740" s="69" t="s">
        <v>441</v>
      </c>
      <c r="D740" s="70"/>
      <c r="E740" s="45">
        <v>3.9688000000000003</v>
      </c>
      <c r="F740" s="22"/>
      <c r="G740" s="46"/>
      <c r="H740" s="46"/>
      <c r="I740" s="47"/>
      <c r="J740" s="60"/>
    </row>
    <row r="741" spans="2:10" x14ac:dyDescent="0.25">
      <c r="B741" s="293"/>
      <c r="C741" s="81"/>
      <c r="D741" s="70" t="s">
        <v>34</v>
      </c>
      <c r="E741" s="56">
        <v>69.405600000000007</v>
      </c>
      <c r="F741" s="22"/>
      <c r="G741" s="46">
        <v>147.97435969500913</v>
      </c>
      <c r="H741" s="46">
        <f>G741*E741</f>
        <v>10270.249219247926</v>
      </c>
      <c r="I741" s="46"/>
      <c r="J741" s="60"/>
    </row>
    <row r="742" spans="2:10" x14ac:dyDescent="0.25">
      <c r="B742" s="293"/>
      <c r="C742" s="64"/>
      <c r="D742" s="70"/>
      <c r="E742" s="45"/>
      <c r="F742" s="22"/>
      <c r="G742" s="46"/>
      <c r="H742" s="46"/>
      <c r="I742" s="47"/>
      <c r="J742" s="60"/>
    </row>
    <row r="743" spans="2:10" x14ac:dyDescent="0.25">
      <c r="B743" s="293">
        <v>60</v>
      </c>
      <c r="C743" s="73" t="s">
        <v>490</v>
      </c>
      <c r="D743" s="70"/>
      <c r="E743" s="45"/>
      <c r="F743" s="22"/>
      <c r="G743" s="46"/>
      <c r="H743" s="46"/>
      <c r="I743" s="47"/>
      <c r="J743" s="60"/>
    </row>
    <row r="744" spans="2:10" ht="405" x14ac:dyDescent="0.25">
      <c r="B744" s="293"/>
      <c r="C744" s="64" t="s">
        <v>491</v>
      </c>
      <c r="D744" s="70"/>
      <c r="E744" s="45"/>
      <c r="F744" s="22"/>
      <c r="G744" s="46"/>
      <c r="H744" s="46"/>
      <c r="I744" s="47"/>
      <c r="J744" s="60"/>
    </row>
    <row r="745" spans="2:10" ht="180" x14ac:dyDescent="0.25">
      <c r="B745" s="293"/>
      <c r="C745" s="64" t="s">
        <v>478</v>
      </c>
      <c r="D745" s="70"/>
      <c r="E745" s="45"/>
      <c r="F745" s="22"/>
      <c r="G745" s="46"/>
      <c r="H745" s="46"/>
      <c r="I745" s="47"/>
      <c r="J745" s="60"/>
    </row>
    <row r="746" spans="2:10" x14ac:dyDescent="0.25">
      <c r="B746" s="293"/>
      <c r="C746" s="69" t="s">
        <v>492</v>
      </c>
      <c r="D746" s="70"/>
      <c r="E746" s="45">
        <v>26.400000000000002</v>
      </c>
      <c r="F746" s="22"/>
      <c r="G746" s="149"/>
      <c r="H746" s="149"/>
      <c r="I746" s="150"/>
      <c r="J746" s="272"/>
    </row>
    <row r="747" spans="2:10" x14ac:dyDescent="0.25">
      <c r="B747" s="293"/>
      <c r="C747" s="69" t="s">
        <v>410</v>
      </c>
      <c r="D747" s="70"/>
      <c r="E747" s="45">
        <v>9.9792000000000005</v>
      </c>
      <c r="F747" s="22"/>
      <c r="G747" s="149"/>
      <c r="H747" s="149"/>
      <c r="I747" s="150"/>
      <c r="J747" s="272"/>
    </row>
    <row r="748" spans="2:10" x14ac:dyDescent="0.25">
      <c r="B748" s="293"/>
      <c r="C748" s="69" t="s">
        <v>493</v>
      </c>
      <c r="D748" s="70"/>
      <c r="E748" s="45">
        <v>5.4450000000000003</v>
      </c>
      <c r="F748" s="22"/>
      <c r="G748" s="149"/>
      <c r="H748" s="149"/>
      <c r="I748" s="150"/>
      <c r="J748" s="272"/>
    </row>
    <row r="749" spans="2:10" x14ac:dyDescent="0.25">
      <c r="B749" s="293"/>
      <c r="C749" s="69" t="s">
        <v>493</v>
      </c>
      <c r="D749" s="70"/>
      <c r="E749" s="45">
        <v>4.8510000000000009</v>
      </c>
      <c r="F749" s="22"/>
      <c r="G749" s="149"/>
      <c r="H749" s="149"/>
      <c r="I749" s="150"/>
      <c r="J749" s="272"/>
    </row>
    <row r="750" spans="2:10" x14ac:dyDescent="0.25">
      <c r="B750" s="293"/>
      <c r="C750" s="69" t="s">
        <v>429</v>
      </c>
      <c r="D750" s="70"/>
      <c r="E750" s="45">
        <v>14.249509999999999</v>
      </c>
      <c r="F750" s="22"/>
      <c r="G750" s="149"/>
      <c r="H750" s="149"/>
      <c r="I750" s="150"/>
      <c r="J750" s="272"/>
    </row>
    <row r="751" spans="2:10" x14ac:dyDescent="0.25">
      <c r="B751" s="293"/>
      <c r="C751" s="69" t="s">
        <v>413</v>
      </c>
      <c r="D751" s="70"/>
      <c r="E751" s="45">
        <v>4.6074599999999997</v>
      </c>
      <c r="F751" s="22"/>
      <c r="G751" s="149"/>
      <c r="H751" s="149"/>
      <c r="I751" s="150"/>
      <c r="J751" s="272"/>
    </row>
    <row r="752" spans="2:10" x14ac:dyDescent="0.25">
      <c r="B752" s="293"/>
      <c r="C752" s="69" t="s">
        <v>494</v>
      </c>
      <c r="D752" s="70"/>
      <c r="E752" s="45">
        <v>2.8205925000000001</v>
      </c>
      <c r="F752" s="22"/>
      <c r="G752" s="149"/>
      <c r="H752" s="149"/>
      <c r="I752" s="150"/>
      <c r="J752" s="272"/>
    </row>
    <row r="753" spans="2:10" x14ac:dyDescent="0.25">
      <c r="B753" s="293"/>
      <c r="C753" s="69" t="s">
        <v>495</v>
      </c>
      <c r="D753" s="70"/>
      <c r="E753" s="45">
        <v>2.9724200000000001</v>
      </c>
      <c r="F753" s="22"/>
      <c r="G753" s="149"/>
      <c r="H753" s="149"/>
      <c r="I753" s="150"/>
      <c r="J753" s="272"/>
    </row>
    <row r="754" spans="2:10" x14ac:dyDescent="0.25">
      <c r="B754" s="293"/>
      <c r="C754" s="69" t="s">
        <v>496</v>
      </c>
      <c r="D754" s="70"/>
      <c r="E754" s="45">
        <v>3.1218000000000008</v>
      </c>
      <c r="F754" s="22"/>
      <c r="G754" s="149"/>
      <c r="H754" s="149"/>
      <c r="I754" s="150"/>
      <c r="J754" s="272"/>
    </row>
    <row r="755" spans="2:10" x14ac:dyDescent="0.25">
      <c r="B755" s="293"/>
      <c r="C755" s="69" t="s">
        <v>497</v>
      </c>
      <c r="D755" s="70"/>
      <c r="E755" s="45">
        <v>2.2433400000000003</v>
      </c>
      <c r="F755" s="22"/>
      <c r="G755" s="149"/>
      <c r="H755" s="149"/>
      <c r="I755" s="150"/>
      <c r="J755" s="272"/>
    </row>
    <row r="756" spans="2:10" x14ac:dyDescent="0.25">
      <c r="B756" s="293"/>
      <c r="C756" s="69" t="s">
        <v>498</v>
      </c>
      <c r="D756" s="70"/>
      <c r="E756" s="45">
        <v>2.3674200000000005</v>
      </c>
      <c r="F756" s="22"/>
      <c r="G756" s="149"/>
      <c r="H756" s="149"/>
      <c r="I756" s="150"/>
      <c r="J756" s="272"/>
    </row>
    <row r="757" spans="2:10" x14ac:dyDescent="0.25">
      <c r="B757" s="293"/>
      <c r="C757" s="69" t="s">
        <v>479</v>
      </c>
      <c r="D757" s="70"/>
      <c r="E757" s="45">
        <v>8.3252399999999991</v>
      </c>
      <c r="F757" s="22"/>
      <c r="G757" s="149"/>
      <c r="H757" s="149"/>
      <c r="I757" s="150"/>
      <c r="J757" s="272"/>
    </row>
    <row r="758" spans="2:10" x14ac:dyDescent="0.25">
      <c r="B758" s="293"/>
      <c r="C758" s="69" t="s">
        <v>499</v>
      </c>
      <c r="D758" s="70"/>
      <c r="E758" s="45">
        <v>4.50406</v>
      </c>
      <c r="F758" s="22"/>
      <c r="G758" s="149"/>
      <c r="H758" s="149"/>
      <c r="I758" s="150"/>
      <c r="J758" s="272"/>
    </row>
    <row r="759" spans="2:10" x14ac:dyDescent="0.25">
      <c r="B759" s="293"/>
      <c r="C759" s="69" t="s">
        <v>500</v>
      </c>
      <c r="D759" s="70"/>
      <c r="E759" s="45">
        <v>6.4130000000000003</v>
      </c>
      <c r="F759" s="22"/>
      <c r="G759" s="149"/>
      <c r="H759" s="149"/>
      <c r="I759" s="150"/>
      <c r="J759" s="272"/>
    </row>
    <row r="760" spans="2:10" x14ac:dyDescent="0.25">
      <c r="B760" s="293"/>
      <c r="C760" s="69" t="s">
        <v>422</v>
      </c>
      <c r="D760" s="70"/>
      <c r="E760" s="45">
        <v>66.950400000000002</v>
      </c>
      <c r="F760" s="22"/>
      <c r="G760" s="149"/>
      <c r="H760" s="149"/>
      <c r="I760" s="150"/>
      <c r="J760" s="272"/>
    </row>
    <row r="761" spans="2:10" x14ac:dyDescent="0.25">
      <c r="B761" s="293"/>
      <c r="C761" s="69" t="s">
        <v>501</v>
      </c>
      <c r="D761" s="70"/>
      <c r="E761" s="45">
        <v>13.02444</v>
      </c>
      <c r="F761" s="22"/>
      <c r="G761" s="149"/>
      <c r="H761" s="149"/>
      <c r="I761" s="150"/>
      <c r="J761" s="272"/>
    </row>
    <row r="762" spans="2:10" x14ac:dyDescent="0.25">
      <c r="B762" s="293"/>
      <c r="C762" s="69" t="s">
        <v>502</v>
      </c>
      <c r="D762" s="70"/>
      <c r="E762" s="45">
        <v>2.871</v>
      </c>
      <c r="F762" s="22"/>
      <c r="G762" s="149"/>
      <c r="H762" s="149"/>
      <c r="I762" s="150"/>
      <c r="J762" s="272"/>
    </row>
    <row r="763" spans="2:10" x14ac:dyDescent="0.25">
      <c r="B763" s="293"/>
      <c r="C763" s="69" t="s">
        <v>424</v>
      </c>
      <c r="D763" s="70"/>
      <c r="E763" s="45">
        <v>5.2514000000000003</v>
      </c>
      <c r="F763" s="22"/>
      <c r="G763" s="149"/>
      <c r="H763" s="149"/>
      <c r="I763" s="150"/>
      <c r="J763" s="272"/>
    </row>
    <row r="764" spans="2:10" x14ac:dyDescent="0.25">
      <c r="B764" s="293"/>
      <c r="C764" s="69" t="s">
        <v>468</v>
      </c>
      <c r="D764" s="70"/>
      <c r="E764" s="45">
        <v>19.936399999999999</v>
      </c>
      <c r="F764" s="22"/>
      <c r="G764" s="149"/>
      <c r="H764" s="149"/>
      <c r="I764" s="150"/>
      <c r="J764" s="272"/>
    </row>
    <row r="765" spans="2:10" x14ac:dyDescent="0.25">
      <c r="B765" s="293"/>
      <c r="C765" s="69" t="s">
        <v>425</v>
      </c>
      <c r="D765" s="70"/>
      <c r="E765" s="45">
        <v>8.8935000000000013</v>
      </c>
      <c r="F765" s="22"/>
      <c r="G765" s="149"/>
      <c r="H765" s="149"/>
      <c r="I765" s="150"/>
      <c r="J765" s="272"/>
    </row>
    <row r="766" spans="2:10" x14ac:dyDescent="0.25">
      <c r="B766" s="293"/>
      <c r="C766" s="69" t="s">
        <v>433</v>
      </c>
      <c r="D766" s="70"/>
      <c r="E766" s="45">
        <v>2.6818</v>
      </c>
      <c r="F766" s="22"/>
      <c r="G766" s="149"/>
      <c r="H766" s="149"/>
      <c r="I766" s="150"/>
      <c r="J766" s="272"/>
    </row>
    <row r="767" spans="2:10" x14ac:dyDescent="0.25">
      <c r="B767" s="293"/>
      <c r="C767" s="69" t="s">
        <v>480</v>
      </c>
      <c r="D767" s="70"/>
      <c r="E767" s="45">
        <v>3.1019999999999999</v>
      </c>
      <c r="F767" s="22"/>
      <c r="G767" s="149"/>
      <c r="H767" s="149"/>
      <c r="I767" s="150"/>
      <c r="J767" s="272"/>
    </row>
    <row r="768" spans="2:10" x14ac:dyDescent="0.25">
      <c r="B768" s="293"/>
      <c r="C768" s="69" t="s">
        <v>503</v>
      </c>
      <c r="D768" s="70"/>
      <c r="E768" s="45">
        <v>33.105600000000003</v>
      </c>
      <c r="F768" s="22"/>
      <c r="G768" s="149"/>
      <c r="H768" s="149"/>
      <c r="I768" s="150"/>
      <c r="J768" s="272"/>
    </row>
    <row r="769" spans="2:10" x14ac:dyDescent="0.25">
      <c r="B769" s="293"/>
      <c r="C769" s="69" t="s">
        <v>504</v>
      </c>
      <c r="D769" s="70"/>
      <c r="E769" s="45">
        <v>4.2991299999999999</v>
      </c>
      <c r="F769" s="22"/>
      <c r="G769" s="149"/>
      <c r="H769" s="149"/>
      <c r="I769" s="150"/>
      <c r="J769" s="272"/>
    </row>
    <row r="770" spans="2:10" x14ac:dyDescent="0.25">
      <c r="B770" s="293"/>
      <c r="C770" s="69" t="s">
        <v>505</v>
      </c>
      <c r="D770" s="70"/>
      <c r="E770" s="45">
        <v>36.382720000000006</v>
      </c>
      <c r="F770" s="22"/>
      <c r="G770" s="149"/>
      <c r="H770" s="149"/>
      <c r="I770" s="150"/>
      <c r="J770" s="272"/>
    </row>
    <row r="771" spans="2:10" x14ac:dyDescent="0.25">
      <c r="B771" s="293"/>
      <c r="C771" s="69" t="s">
        <v>443</v>
      </c>
      <c r="D771" s="70"/>
      <c r="E771" s="45">
        <v>7.4305000000000003</v>
      </c>
      <c r="F771" s="22"/>
      <c r="G771" s="149"/>
      <c r="H771" s="149"/>
      <c r="I771" s="150"/>
      <c r="J771" s="272"/>
    </row>
    <row r="772" spans="2:10" x14ac:dyDescent="0.25">
      <c r="B772" s="293"/>
      <c r="C772" s="81"/>
      <c r="D772" s="70" t="s">
        <v>34</v>
      </c>
      <c r="E772" s="56">
        <v>302.22893250000004</v>
      </c>
      <c r="F772" s="22"/>
      <c r="G772" s="82">
        <v>193.56924668267933</v>
      </c>
      <c r="H772" s="82">
        <f>G772*E772</f>
        <v>58502.226789735352</v>
      </c>
      <c r="I772" s="46"/>
      <c r="J772" s="272"/>
    </row>
    <row r="773" spans="2:10" x14ac:dyDescent="0.25">
      <c r="B773" s="293"/>
      <c r="C773" s="64"/>
      <c r="D773" s="70"/>
      <c r="E773" s="45"/>
      <c r="F773" s="22"/>
      <c r="G773" s="46"/>
      <c r="H773" s="46"/>
      <c r="I773" s="47"/>
      <c r="J773" s="60"/>
    </row>
    <row r="774" spans="2:10" x14ac:dyDescent="0.25">
      <c r="B774" s="293">
        <v>61</v>
      </c>
      <c r="C774" s="73" t="s">
        <v>506</v>
      </c>
      <c r="D774" s="70"/>
      <c r="E774" s="45"/>
      <c r="F774" s="22"/>
      <c r="G774" s="46"/>
      <c r="H774" s="46"/>
      <c r="I774" s="47"/>
      <c r="J774" s="60"/>
    </row>
    <row r="775" spans="2:10" ht="405" x14ac:dyDescent="0.25">
      <c r="B775" s="293"/>
      <c r="C775" s="64" t="s">
        <v>507</v>
      </c>
      <c r="D775" s="70"/>
      <c r="E775" s="45"/>
      <c r="F775" s="22"/>
      <c r="G775" s="46"/>
      <c r="H775" s="46"/>
      <c r="I775" s="47"/>
      <c r="J775" s="60"/>
    </row>
    <row r="776" spans="2:10" ht="135" x14ac:dyDescent="0.25">
      <c r="B776" s="293"/>
      <c r="C776" s="64" t="s">
        <v>508</v>
      </c>
      <c r="D776" s="70"/>
      <c r="E776" s="45"/>
      <c r="F776" s="22"/>
      <c r="G776" s="46"/>
      <c r="H776" s="46"/>
      <c r="I776" s="47"/>
      <c r="J776" s="60"/>
    </row>
    <row r="777" spans="2:10" x14ac:dyDescent="0.25">
      <c r="B777" s="293"/>
      <c r="C777" s="69" t="s">
        <v>509</v>
      </c>
      <c r="D777" s="70"/>
      <c r="E777" s="45">
        <v>5.6271599999999999</v>
      </c>
      <c r="F777" s="22"/>
      <c r="G777" s="46"/>
      <c r="H777" s="46"/>
      <c r="I777" s="47"/>
      <c r="J777" s="60"/>
    </row>
    <row r="778" spans="2:10" x14ac:dyDescent="0.25">
      <c r="B778" s="293"/>
      <c r="C778" s="69" t="s">
        <v>510</v>
      </c>
      <c r="D778" s="70"/>
      <c r="E778" s="45">
        <v>23.226720000000004</v>
      </c>
      <c r="F778" s="22"/>
      <c r="G778" s="46"/>
      <c r="H778" s="46"/>
      <c r="I778" s="47"/>
      <c r="J778" s="60"/>
    </row>
    <row r="779" spans="2:10" x14ac:dyDescent="0.25">
      <c r="B779" s="293"/>
      <c r="C779" s="69" t="s">
        <v>511</v>
      </c>
      <c r="D779" s="70"/>
      <c r="E779" s="45">
        <v>15.895000000000001</v>
      </c>
      <c r="F779" s="22"/>
      <c r="G779" s="46"/>
      <c r="H779" s="46"/>
      <c r="I779" s="47"/>
      <c r="J779" s="60"/>
    </row>
    <row r="780" spans="2:10" x14ac:dyDescent="0.25">
      <c r="B780" s="293"/>
      <c r="C780" s="69" t="s">
        <v>512</v>
      </c>
      <c r="D780" s="70"/>
      <c r="E780" s="45">
        <v>12.518550000000003</v>
      </c>
      <c r="F780" s="22"/>
      <c r="G780" s="46"/>
      <c r="H780" s="46"/>
      <c r="I780" s="47"/>
      <c r="J780" s="60"/>
    </row>
    <row r="781" spans="2:10" x14ac:dyDescent="0.25">
      <c r="B781" s="293"/>
      <c r="C781" s="69" t="s">
        <v>513</v>
      </c>
      <c r="D781" s="70"/>
      <c r="E781" s="45">
        <v>7.15</v>
      </c>
      <c r="F781" s="22"/>
      <c r="G781" s="46"/>
      <c r="H781" s="46"/>
      <c r="I781" s="47"/>
      <c r="J781" s="60"/>
    </row>
    <row r="782" spans="2:10" x14ac:dyDescent="0.25">
      <c r="B782" s="293"/>
      <c r="C782" s="69" t="s">
        <v>514</v>
      </c>
      <c r="D782" s="70"/>
      <c r="E782" s="45">
        <v>16.942200000000003</v>
      </c>
      <c r="F782" s="22"/>
      <c r="G782" s="46"/>
      <c r="H782" s="46"/>
      <c r="I782" s="47"/>
      <c r="J782" s="60"/>
    </row>
    <row r="783" spans="2:10" x14ac:dyDescent="0.25">
      <c r="B783" s="293"/>
      <c r="C783" s="69" t="s">
        <v>515</v>
      </c>
      <c r="D783" s="70"/>
      <c r="E783" s="45">
        <v>14.256000000000002</v>
      </c>
      <c r="F783" s="22"/>
      <c r="G783" s="46"/>
      <c r="H783" s="46"/>
      <c r="I783" s="47"/>
      <c r="J783" s="60"/>
    </row>
    <row r="784" spans="2:10" x14ac:dyDescent="0.25">
      <c r="B784" s="293"/>
      <c r="C784" s="69" t="s">
        <v>469</v>
      </c>
      <c r="D784" s="70"/>
      <c r="E784" s="45">
        <v>2.2710600000000007</v>
      </c>
      <c r="F784" s="22"/>
      <c r="G784" s="46"/>
      <c r="H784" s="46"/>
      <c r="I784" s="47"/>
      <c r="J784" s="60"/>
    </row>
    <row r="785" spans="2:10" x14ac:dyDescent="0.25">
      <c r="B785" s="293"/>
      <c r="C785" s="69" t="s">
        <v>516</v>
      </c>
      <c r="D785" s="70"/>
      <c r="E785" s="45">
        <v>1.2320000000000002</v>
      </c>
      <c r="F785" s="22"/>
      <c r="G785" s="46"/>
      <c r="H785" s="46"/>
      <c r="I785" s="47"/>
      <c r="J785" s="60"/>
    </row>
    <row r="786" spans="2:10" x14ac:dyDescent="0.25">
      <c r="B786" s="293"/>
      <c r="C786" s="69" t="s">
        <v>517</v>
      </c>
      <c r="D786" s="70"/>
      <c r="E786" s="45">
        <v>1.4300000000000002</v>
      </c>
      <c r="F786" s="22"/>
      <c r="G786" s="46"/>
      <c r="H786" s="46"/>
      <c r="I786" s="47"/>
      <c r="J786" s="60"/>
    </row>
    <row r="787" spans="2:10" x14ac:dyDescent="0.25">
      <c r="B787" s="293"/>
      <c r="C787" s="69" t="s">
        <v>518</v>
      </c>
      <c r="D787" s="70"/>
      <c r="E787" s="45">
        <v>1.4300000000000002</v>
      </c>
      <c r="F787" s="22"/>
      <c r="G787" s="46"/>
      <c r="H787" s="46"/>
      <c r="I787" s="47"/>
      <c r="J787" s="60"/>
    </row>
    <row r="788" spans="2:10" x14ac:dyDescent="0.25">
      <c r="B788" s="293"/>
      <c r="C788" s="69" t="s">
        <v>456</v>
      </c>
      <c r="D788" s="70"/>
      <c r="E788" s="45">
        <v>2.8875000000000002</v>
      </c>
      <c r="F788" s="22"/>
      <c r="G788" s="46"/>
      <c r="H788" s="46"/>
      <c r="I788" s="47"/>
      <c r="J788" s="60"/>
    </row>
    <row r="789" spans="2:10" x14ac:dyDescent="0.25">
      <c r="B789" s="293"/>
      <c r="C789" s="69" t="s">
        <v>445</v>
      </c>
      <c r="D789" s="70"/>
      <c r="E789" s="45">
        <v>10.895500000000002</v>
      </c>
      <c r="F789" s="22"/>
      <c r="G789" s="46"/>
      <c r="H789" s="46"/>
      <c r="I789" s="47"/>
      <c r="J789" s="60"/>
    </row>
    <row r="790" spans="2:10" x14ac:dyDescent="0.25">
      <c r="B790" s="293"/>
      <c r="C790" s="69" t="s">
        <v>446</v>
      </c>
      <c r="D790" s="70"/>
      <c r="E790" s="45">
        <v>10.9725</v>
      </c>
      <c r="F790" s="22"/>
      <c r="G790" s="46"/>
      <c r="H790" s="46"/>
      <c r="I790" s="47"/>
      <c r="J790" s="60"/>
    </row>
    <row r="791" spans="2:10" x14ac:dyDescent="0.25">
      <c r="B791" s="293"/>
      <c r="C791" s="69" t="s">
        <v>519</v>
      </c>
      <c r="D791" s="70"/>
      <c r="E791" s="45">
        <v>5.3514999999999997</v>
      </c>
      <c r="F791" s="22"/>
      <c r="G791" s="46"/>
      <c r="H791" s="46"/>
      <c r="I791" s="47"/>
      <c r="J791" s="60"/>
    </row>
    <row r="792" spans="2:10" x14ac:dyDescent="0.25">
      <c r="B792" s="293"/>
      <c r="C792" s="81"/>
      <c r="D792" s="70" t="s">
        <v>34</v>
      </c>
      <c r="E792" s="56">
        <v>132.08569000000003</v>
      </c>
      <c r="F792" s="22"/>
      <c r="G792" s="46">
        <v>151.45807661032623</v>
      </c>
      <c r="H792" s="46">
        <f>G792*E792</f>
        <v>20005.444555147806</v>
      </c>
      <c r="I792" s="46"/>
      <c r="J792" s="60"/>
    </row>
    <row r="793" spans="2:10" x14ac:dyDescent="0.25">
      <c r="B793" s="293"/>
      <c r="C793" s="64"/>
      <c r="D793" s="70"/>
      <c r="E793" s="45"/>
      <c r="F793" s="22"/>
      <c r="G793" s="46"/>
      <c r="H793" s="46"/>
      <c r="I793" s="47"/>
      <c r="J793" s="60"/>
    </row>
    <row r="794" spans="2:10" x14ac:dyDescent="0.25">
      <c r="B794" s="293">
        <v>62</v>
      </c>
      <c r="C794" s="73" t="s">
        <v>520</v>
      </c>
      <c r="D794" s="70"/>
      <c r="E794" s="45"/>
      <c r="F794" s="22"/>
      <c r="G794" s="46"/>
      <c r="H794" s="46"/>
      <c r="I794" s="47"/>
      <c r="J794" s="60"/>
    </row>
    <row r="795" spans="2:10" ht="409.5" x14ac:dyDescent="0.25">
      <c r="B795" s="293"/>
      <c r="C795" s="64" t="s">
        <v>521</v>
      </c>
      <c r="D795" s="70"/>
      <c r="E795" s="45"/>
      <c r="F795" s="22"/>
      <c r="G795" s="46"/>
      <c r="H795" s="46"/>
      <c r="I795" s="47"/>
      <c r="J795" s="60"/>
    </row>
    <row r="796" spans="2:10" ht="75" x14ac:dyDescent="0.25">
      <c r="B796" s="293"/>
      <c r="C796" s="64" t="s">
        <v>522</v>
      </c>
      <c r="D796" s="70"/>
      <c r="E796" s="45"/>
      <c r="F796" s="22"/>
      <c r="G796" s="46"/>
      <c r="H796" s="46"/>
      <c r="I796" s="47"/>
      <c r="J796" s="60"/>
    </row>
    <row r="797" spans="2:10" x14ac:dyDescent="0.25">
      <c r="B797" s="293"/>
      <c r="C797" s="69" t="s">
        <v>410</v>
      </c>
      <c r="D797" s="70"/>
      <c r="E797" s="45">
        <v>5.3361000000000001</v>
      </c>
      <c r="F797" s="22"/>
      <c r="G797" s="46"/>
      <c r="H797" s="46"/>
      <c r="I797" s="47"/>
      <c r="J797" s="60"/>
    </row>
    <row r="798" spans="2:10" x14ac:dyDescent="0.25">
      <c r="B798" s="293"/>
      <c r="C798" s="69" t="s">
        <v>414</v>
      </c>
      <c r="D798" s="70"/>
      <c r="E798" s="45">
        <v>5.2359999999999998</v>
      </c>
      <c r="F798" s="22"/>
      <c r="G798" s="46"/>
      <c r="H798" s="46"/>
      <c r="I798" s="47"/>
      <c r="J798" s="60"/>
    </row>
    <row r="799" spans="2:10" x14ac:dyDescent="0.25">
      <c r="B799" s="293"/>
      <c r="C799" s="69" t="s">
        <v>523</v>
      </c>
      <c r="D799" s="70"/>
      <c r="E799" s="45">
        <v>0.97680000000000011</v>
      </c>
      <c r="F799" s="22"/>
      <c r="G799" s="46"/>
      <c r="H799" s="46"/>
      <c r="I799" s="47"/>
      <c r="J799" s="60"/>
    </row>
    <row r="800" spans="2:10" x14ac:dyDescent="0.25">
      <c r="B800" s="293"/>
      <c r="C800" s="69" t="s">
        <v>415</v>
      </c>
      <c r="D800" s="70"/>
      <c r="E800" s="45">
        <v>5.4890000000000008</v>
      </c>
      <c r="F800" s="22"/>
      <c r="G800" s="46"/>
      <c r="H800" s="46"/>
      <c r="I800" s="47"/>
      <c r="J800" s="60"/>
    </row>
    <row r="801" spans="2:10" x14ac:dyDescent="0.25">
      <c r="B801" s="293"/>
      <c r="C801" s="69" t="s">
        <v>416</v>
      </c>
      <c r="D801" s="70"/>
      <c r="E801" s="45">
        <v>5.5440000000000005</v>
      </c>
      <c r="F801" s="22"/>
      <c r="G801" s="46"/>
      <c r="H801" s="46"/>
      <c r="I801" s="47"/>
      <c r="J801" s="60"/>
    </row>
    <row r="802" spans="2:10" x14ac:dyDescent="0.25">
      <c r="B802" s="293"/>
      <c r="C802" s="69" t="s">
        <v>417</v>
      </c>
      <c r="D802" s="70"/>
      <c r="E802" s="45">
        <v>7.2649500000000016</v>
      </c>
      <c r="F802" s="22"/>
      <c r="G802" s="46"/>
      <c r="H802" s="46"/>
      <c r="I802" s="47"/>
      <c r="J802" s="60"/>
    </row>
    <row r="803" spans="2:10" x14ac:dyDescent="0.25">
      <c r="B803" s="293"/>
      <c r="C803" s="69" t="s">
        <v>418</v>
      </c>
      <c r="D803" s="70"/>
      <c r="E803" s="45">
        <v>6.8310000000000004</v>
      </c>
      <c r="F803" s="22"/>
      <c r="G803" s="46"/>
      <c r="H803" s="46"/>
      <c r="I803" s="47"/>
      <c r="J803" s="60"/>
    </row>
    <row r="804" spans="2:10" x14ac:dyDescent="0.25">
      <c r="B804" s="293"/>
      <c r="C804" s="69" t="s">
        <v>419</v>
      </c>
      <c r="D804" s="70"/>
      <c r="E804" s="45">
        <v>5.5770000000000008</v>
      </c>
      <c r="F804" s="22"/>
      <c r="G804" s="46"/>
      <c r="H804" s="46"/>
      <c r="I804" s="47"/>
      <c r="J804" s="60"/>
    </row>
    <row r="805" spans="2:10" x14ac:dyDescent="0.25">
      <c r="B805" s="293"/>
      <c r="C805" s="69" t="s">
        <v>420</v>
      </c>
      <c r="D805" s="70"/>
      <c r="E805" s="45">
        <v>5.335</v>
      </c>
      <c r="F805" s="22"/>
      <c r="G805" s="46"/>
      <c r="H805" s="46"/>
      <c r="I805" s="47"/>
      <c r="J805" s="60"/>
    </row>
    <row r="806" spans="2:10" x14ac:dyDescent="0.25">
      <c r="B806" s="293"/>
      <c r="C806" s="69" t="s">
        <v>421</v>
      </c>
      <c r="D806" s="70"/>
      <c r="E806" s="45">
        <v>5.1700000000000008</v>
      </c>
      <c r="F806" s="22"/>
      <c r="G806" s="46"/>
      <c r="H806" s="46"/>
      <c r="I806" s="47"/>
      <c r="J806" s="60"/>
    </row>
    <row r="807" spans="2:10" x14ac:dyDescent="0.25">
      <c r="B807" s="293"/>
      <c r="C807" s="69" t="s">
        <v>479</v>
      </c>
      <c r="D807" s="70"/>
      <c r="E807" s="45">
        <v>8.845100000000004</v>
      </c>
      <c r="F807" s="22"/>
      <c r="G807" s="46"/>
      <c r="H807" s="46"/>
      <c r="I807" s="47"/>
      <c r="J807" s="60"/>
    </row>
    <row r="808" spans="2:10" x14ac:dyDescent="0.25">
      <c r="B808" s="293"/>
      <c r="C808" s="69" t="s">
        <v>422</v>
      </c>
      <c r="D808" s="70"/>
      <c r="E808" s="45">
        <v>1.8876000000000004</v>
      </c>
      <c r="F808" s="22"/>
      <c r="G808" s="46"/>
      <c r="H808" s="46"/>
      <c r="I808" s="47"/>
      <c r="J808" s="60"/>
    </row>
    <row r="809" spans="2:10" x14ac:dyDescent="0.25">
      <c r="B809" s="293"/>
      <c r="C809" s="69" t="s">
        <v>524</v>
      </c>
      <c r="D809" s="70"/>
      <c r="E809" s="45">
        <v>2.5410000000000008</v>
      </c>
      <c r="F809" s="22"/>
      <c r="G809" s="46"/>
      <c r="H809" s="46"/>
      <c r="I809" s="47"/>
      <c r="J809" s="60"/>
    </row>
    <row r="810" spans="2:10" x14ac:dyDescent="0.25">
      <c r="B810" s="293"/>
      <c r="C810" s="69" t="s">
        <v>525</v>
      </c>
      <c r="D810" s="70"/>
      <c r="E810" s="45">
        <v>34.11947</v>
      </c>
      <c r="F810" s="22"/>
      <c r="G810" s="46"/>
      <c r="H810" s="46"/>
      <c r="I810" s="47"/>
      <c r="J810" s="60"/>
    </row>
    <row r="811" spans="2:10" x14ac:dyDescent="0.25">
      <c r="B811" s="293"/>
      <c r="C811" s="69" t="s">
        <v>526</v>
      </c>
      <c r="D811" s="70"/>
      <c r="E811" s="45">
        <v>7.7000000000000011</v>
      </c>
      <c r="F811" s="22"/>
      <c r="G811" s="46"/>
      <c r="H811" s="46"/>
      <c r="I811" s="47"/>
      <c r="J811" s="60"/>
    </row>
    <row r="812" spans="2:10" x14ac:dyDescent="0.25">
      <c r="B812" s="293"/>
      <c r="C812" s="69" t="s">
        <v>527</v>
      </c>
      <c r="D812" s="70"/>
      <c r="E812" s="45">
        <v>3.7851000000000008</v>
      </c>
      <c r="F812" s="22"/>
      <c r="G812" s="46"/>
      <c r="H812" s="46"/>
      <c r="I812" s="47"/>
      <c r="J812" s="60"/>
    </row>
    <row r="813" spans="2:10" x14ac:dyDescent="0.25">
      <c r="B813" s="293"/>
      <c r="C813" s="69" t="s">
        <v>468</v>
      </c>
      <c r="D813" s="70"/>
      <c r="E813" s="45">
        <v>3.9006000000000003</v>
      </c>
      <c r="F813" s="22"/>
      <c r="G813" s="46"/>
      <c r="H813" s="46"/>
      <c r="I813" s="47"/>
      <c r="J813" s="60"/>
    </row>
    <row r="814" spans="2:10" x14ac:dyDescent="0.25">
      <c r="B814" s="293"/>
      <c r="C814" s="69" t="s">
        <v>528</v>
      </c>
      <c r="D814" s="70"/>
      <c r="E814" s="45">
        <v>5.0820000000000007</v>
      </c>
      <c r="F814" s="22"/>
      <c r="G814" s="46"/>
      <c r="H814" s="46"/>
      <c r="I814" s="47"/>
      <c r="J814" s="60"/>
    </row>
    <row r="815" spans="2:10" x14ac:dyDescent="0.25">
      <c r="B815" s="293"/>
      <c r="C815" s="69" t="s">
        <v>430</v>
      </c>
      <c r="D815" s="70"/>
      <c r="E815" s="45">
        <v>3.5362800000000005</v>
      </c>
      <c r="F815" s="22"/>
      <c r="G815" s="46"/>
      <c r="H815" s="46"/>
      <c r="I815" s="47"/>
      <c r="J815" s="60"/>
    </row>
    <row r="816" spans="2:10" x14ac:dyDescent="0.25">
      <c r="B816" s="293"/>
      <c r="C816" s="69" t="s">
        <v>431</v>
      </c>
      <c r="D816" s="70"/>
      <c r="E816" s="45">
        <v>6.1564800000000011</v>
      </c>
      <c r="F816" s="22"/>
      <c r="G816" s="46"/>
      <c r="H816" s="46"/>
      <c r="I816" s="47"/>
      <c r="J816" s="60"/>
    </row>
    <row r="817" spans="2:10" x14ac:dyDescent="0.25">
      <c r="B817" s="293"/>
      <c r="C817" s="69" t="s">
        <v>432</v>
      </c>
      <c r="D817" s="70"/>
      <c r="E817" s="45">
        <v>6.5037500000000001</v>
      </c>
      <c r="F817" s="22"/>
      <c r="G817" s="46"/>
      <c r="H817" s="46"/>
      <c r="I817" s="47"/>
      <c r="J817" s="60"/>
    </row>
    <row r="818" spans="2:10" x14ac:dyDescent="0.25">
      <c r="B818" s="293"/>
      <c r="C818" s="69" t="s">
        <v>433</v>
      </c>
      <c r="D818" s="70"/>
      <c r="E818" s="45">
        <v>4.2333500000000006</v>
      </c>
      <c r="F818" s="22"/>
      <c r="G818" s="46"/>
      <c r="H818" s="46"/>
      <c r="I818" s="47"/>
      <c r="J818" s="60"/>
    </row>
    <row r="819" spans="2:10" x14ac:dyDescent="0.25">
      <c r="B819" s="293"/>
      <c r="C819" s="69" t="s">
        <v>436</v>
      </c>
      <c r="D819" s="70"/>
      <c r="E819" s="45">
        <v>5.5433400000000015</v>
      </c>
      <c r="F819" s="22"/>
      <c r="G819" s="46"/>
      <c r="H819" s="46"/>
      <c r="I819" s="47"/>
      <c r="J819" s="60"/>
    </row>
    <row r="820" spans="2:10" x14ac:dyDescent="0.25">
      <c r="B820" s="293"/>
      <c r="C820" s="69" t="s">
        <v>437</v>
      </c>
      <c r="D820" s="70"/>
      <c r="E820" s="45">
        <v>7.7492799999999988</v>
      </c>
      <c r="F820" s="22"/>
      <c r="G820" s="46"/>
      <c r="H820" s="46"/>
      <c r="I820" s="47"/>
      <c r="J820" s="60"/>
    </row>
    <row r="821" spans="2:10" x14ac:dyDescent="0.25">
      <c r="B821" s="293"/>
      <c r="C821" s="69" t="s">
        <v>529</v>
      </c>
      <c r="D821" s="70"/>
      <c r="E821" s="45">
        <v>2.4926000000000008</v>
      </c>
      <c r="F821" s="22"/>
      <c r="G821" s="46"/>
      <c r="H821" s="46"/>
      <c r="I821" s="47"/>
      <c r="J821" s="60"/>
    </row>
    <row r="822" spans="2:10" x14ac:dyDescent="0.25">
      <c r="B822" s="293"/>
      <c r="C822" s="69" t="s">
        <v>530</v>
      </c>
      <c r="D822" s="70"/>
      <c r="E822" s="45">
        <v>10.069070000000002</v>
      </c>
      <c r="F822" s="22"/>
      <c r="G822" s="46"/>
      <c r="H822" s="46"/>
      <c r="I822" s="47"/>
      <c r="J822" s="60"/>
    </row>
    <row r="823" spans="2:10" x14ac:dyDescent="0.25">
      <c r="B823" s="293"/>
      <c r="C823" s="69" t="s">
        <v>438</v>
      </c>
      <c r="D823" s="70"/>
      <c r="E823" s="45">
        <v>5.2816500000000008</v>
      </c>
      <c r="F823" s="22"/>
      <c r="G823" s="46"/>
      <c r="H823" s="46"/>
      <c r="I823" s="47"/>
      <c r="J823" s="60"/>
    </row>
    <row r="824" spans="2:10" x14ac:dyDescent="0.25">
      <c r="B824" s="293"/>
      <c r="C824" s="69" t="s">
        <v>531</v>
      </c>
      <c r="D824" s="70"/>
      <c r="E824" s="45">
        <v>2.1780000000000004</v>
      </c>
      <c r="F824" s="22"/>
      <c r="G824" s="46"/>
      <c r="H824" s="46"/>
      <c r="I824" s="47"/>
      <c r="J824" s="60"/>
    </row>
    <row r="825" spans="2:10" x14ac:dyDescent="0.25">
      <c r="B825" s="293"/>
      <c r="C825" s="69" t="s">
        <v>532</v>
      </c>
      <c r="D825" s="70"/>
      <c r="E825" s="45">
        <v>8.8550000000000004</v>
      </c>
      <c r="F825" s="22"/>
      <c r="G825" s="46"/>
      <c r="H825" s="46"/>
      <c r="I825" s="47"/>
      <c r="J825" s="60"/>
    </row>
    <row r="826" spans="2:10" x14ac:dyDescent="0.25">
      <c r="B826" s="293"/>
      <c r="C826" s="69" t="s">
        <v>533</v>
      </c>
      <c r="D826" s="70"/>
      <c r="E826" s="45">
        <v>2.1780000000000004</v>
      </c>
      <c r="F826" s="22"/>
      <c r="G826" s="46"/>
      <c r="H826" s="46"/>
      <c r="I826" s="47"/>
      <c r="J826" s="60"/>
    </row>
    <row r="827" spans="2:10" x14ac:dyDescent="0.25">
      <c r="B827" s="293"/>
      <c r="C827" s="69" t="s">
        <v>534</v>
      </c>
      <c r="D827" s="70"/>
      <c r="E827" s="45">
        <v>6.5837750000000002</v>
      </c>
      <c r="F827" s="22"/>
      <c r="G827" s="46"/>
      <c r="H827" s="46"/>
      <c r="I827" s="47"/>
      <c r="J827" s="60"/>
    </row>
    <row r="828" spans="2:10" x14ac:dyDescent="0.25">
      <c r="B828" s="293"/>
      <c r="C828" s="64"/>
      <c r="D828" s="70" t="s">
        <v>34</v>
      </c>
      <c r="E828" s="56">
        <v>191.98129500000002</v>
      </c>
      <c r="F828" s="22"/>
      <c r="G828" s="46">
        <v>133.42635785664493</v>
      </c>
      <c r="H828" s="46">
        <f>G828*E828</f>
        <v>25615.364968452119</v>
      </c>
      <c r="I828" s="46"/>
      <c r="J828" s="60"/>
    </row>
    <row r="829" spans="2:10" x14ac:dyDescent="0.25">
      <c r="B829" s="293"/>
      <c r="C829" s="64"/>
      <c r="D829" s="70"/>
      <c r="E829" s="45"/>
      <c r="F829" s="22"/>
      <c r="G829" s="46"/>
      <c r="H829" s="46"/>
      <c r="I829" s="47"/>
      <c r="J829" s="60"/>
    </row>
    <row r="830" spans="2:10" ht="30" x14ac:dyDescent="0.25">
      <c r="B830" s="293">
        <v>63</v>
      </c>
      <c r="C830" s="73" t="s">
        <v>535</v>
      </c>
      <c r="D830" s="101"/>
      <c r="E830" s="45"/>
      <c r="F830" s="22"/>
      <c r="G830" s="82"/>
      <c r="H830" s="82"/>
      <c r="I830" s="105"/>
      <c r="J830" s="266"/>
    </row>
    <row r="831" spans="2:10" ht="225" x14ac:dyDescent="0.25">
      <c r="B831" s="293"/>
      <c r="C831" s="64" t="s">
        <v>536</v>
      </c>
      <c r="D831" s="70"/>
      <c r="E831" s="45"/>
      <c r="F831" s="22"/>
      <c r="G831" s="46"/>
      <c r="H831" s="46"/>
      <c r="I831" s="47"/>
      <c r="J831" s="60"/>
    </row>
    <row r="832" spans="2:10" x14ac:dyDescent="0.25">
      <c r="B832" s="293"/>
      <c r="C832" s="86" t="s">
        <v>87</v>
      </c>
      <c r="D832" s="49"/>
      <c r="E832" s="45"/>
      <c r="F832" s="22"/>
      <c r="G832" s="46"/>
      <c r="H832" s="46"/>
      <c r="I832" s="47"/>
      <c r="J832" s="60"/>
    </row>
    <row r="833" spans="2:10" x14ac:dyDescent="0.25">
      <c r="B833" s="293"/>
      <c r="C833" s="80" t="s">
        <v>88</v>
      </c>
      <c r="D833" s="49"/>
      <c r="E833" s="45">
        <v>1.9525000000000001</v>
      </c>
      <c r="F833" s="22"/>
      <c r="G833" s="46"/>
      <c r="H833" s="46"/>
      <c r="I833" s="71"/>
      <c r="J833" s="260"/>
    </row>
    <row r="834" spans="2:10" x14ac:dyDescent="0.25">
      <c r="B834" s="293"/>
      <c r="C834" s="80" t="s">
        <v>89</v>
      </c>
      <c r="D834" s="70"/>
      <c r="E834" s="45">
        <v>6.0746399999999996</v>
      </c>
      <c r="F834" s="22"/>
      <c r="G834" s="46"/>
      <c r="H834" s="46"/>
      <c r="I834" s="71"/>
      <c r="J834" s="260"/>
    </row>
    <row r="835" spans="2:10" x14ac:dyDescent="0.25">
      <c r="B835" s="293"/>
      <c r="C835" s="80" t="s">
        <v>94</v>
      </c>
      <c r="D835" s="70"/>
      <c r="E835" s="45">
        <v>1.4830200000000002</v>
      </c>
      <c r="F835" s="22"/>
      <c r="G835" s="46"/>
      <c r="H835" s="46"/>
      <c r="I835" s="71"/>
      <c r="J835" s="260"/>
    </row>
    <row r="836" spans="2:10" x14ac:dyDescent="0.25">
      <c r="B836" s="293"/>
      <c r="C836" s="80" t="s">
        <v>95</v>
      </c>
      <c r="D836" s="70"/>
      <c r="E836" s="45">
        <v>1.5259200000000004</v>
      </c>
      <c r="F836" s="22"/>
      <c r="G836" s="46"/>
      <c r="H836" s="46"/>
      <c r="I836" s="71"/>
      <c r="J836" s="260"/>
    </row>
    <row r="837" spans="2:10" x14ac:dyDescent="0.25">
      <c r="B837" s="293"/>
      <c r="C837" s="69" t="s">
        <v>47</v>
      </c>
      <c r="D837" s="70"/>
      <c r="E837" s="45">
        <v>7.4250000000000007</v>
      </c>
      <c r="F837" s="22"/>
      <c r="G837" s="46"/>
      <c r="H837" s="46"/>
      <c r="I837" s="71"/>
      <c r="J837" s="260"/>
    </row>
    <row r="838" spans="2:10" x14ac:dyDescent="0.25">
      <c r="B838" s="293"/>
      <c r="C838" s="69" t="s">
        <v>96</v>
      </c>
      <c r="D838" s="70"/>
      <c r="E838" s="45">
        <v>0.47300000000000003</v>
      </c>
      <c r="F838" s="22"/>
      <c r="G838" s="46"/>
      <c r="H838" s="46"/>
      <c r="I838" s="71"/>
      <c r="J838" s="260"/>
    </row>
    <row r="839" spans="2:10" x14ac:dyDescent="0.25">
      <c r="B839" s="293"/>
      <c r="C839" s="80" t="s">
        <v>49</v>
      </c>
      <c r="D839" s="70"/>
      <c r="E839" s="45">
        <v>5.3281799999999997</v>
      </c>
      <c r="F839" s="22"/>
      <c r="G839" s="46"/>
      <c r="H839" s="46"/>
      <c r="I839" s="71"/>
      <c r="J839" s="260"/>
    </row>
    <row r="840" spans="2:10" x14ac:dyDescent="0.25">
      <c r="B840" s="293"/>
      <c r="C840" s="80" t="s">
        <v>97</v>
      </c>
      <c r="D840" s="70"/>
      <c r="E840" s="45">
        <v>0.308</v>
      </c>
      <c r="F840" s="22"/>
      <c r="G840" s="46"/>
      <c r="H840" s="46"/>
      <c r="I840" s="71"/>
      <c r="J840" s="260"/>
    </row>
    <row r="841" spans="2:10" x14ac:dyDescent="0.25">
      <c r="B841" s="293"/>
      <c r="C841" s="69" t="s">
        <v>100</v>
      </c>
      <c r="D841" s="70"/>
      <c r="E841" s="45">
        <v>6.4328000000000003</v>
      </c>
      <c r="F841" s="22"/>
      <c r="G841" s="46"/>
      <c r="H841" s="46"/>
      <c r="I841" s="71"/>
      <c r="J841" s="260"/>
    </row>
    <row r="842" spans="2:10" x14ac:dyDescent="0.25">
      <c r="B842" s="293"/>
      <c r="C842" s="80" t="s">
        <v>101</v>
      </c>
      <c r="D842" s="70"/>
      <c r="E842" s="45">
        <v>1.1858000000000002</v>
      </c>
      <c r="F842" s="22"/>
      <c r="G842" s="46"/>
      <c r="H842" s="46"/>
      <c r="I842" s="71"/>
      <c r="J842" s="260"/>
    </row>
    <row r="843" spans="2:10" x14ac:dyDescent="0.25">
      <c r="B843" s="293"/>
      <c r="C843" s="80" t="s">
        <v>537</v>
      </c>
      <c r="D843" s="70"/>
      <c r="E843" s="45">
        <v>2.5854400000000002</v>
      </c>
      <c r="F843" s="22"/>
      <c r="G843" s="46"/>
      <c r="H843" s="46"/>
      <c r="I843" s="71"/>
      <c r="J843" s="260"/>
    </row>
    <row r="844" spans="2:10" x14ac:dyDescent="0.25">
      <c r="B844" s="293"/>
      <c r="C844" s="80" t="s">
        <v>538</v>
      </c>
      <c r="D844" s="70"/>
      <c r="E844" s="45">
        <v>2.6312000000000002</v>
      </c>
      <c r="F844" s="22"/>
      <c r="G844" s="46"/>
      <c r="H844" s="46"/>
      <c r="I844" s="71"/>
      <c r="J844" s="260"/>
    </row>
    <row r="845" spans="2:10" x14ac:dyDescent="0.25">
      <c r="B845" s="293"/>
      <c r="C845" s="80" t="s">
        <v>102</v>
      </c>
      <c r="D845" s="70"/>
      <c r="E845" s="45">
        <v>0.44000000000000006</v>
      </c>
      <c r="F845" s="22"/>
      <c r="G845" s="46"/>
      <c r="H845" s="46"/>
      <c r="I845" s="71"/>
      <c r="J845" s="260"/>
    </row>
    <row r="846" spans="2:10" x14ac:dyDescent="0.25">
      <c r="B846" s="293"/>
      <c r="C846" s="80" t="s">
        <v>103</v>
      </c>
      <c r="D846" s="70"/>
      <c r="E846" s="45">
        <v>2.6312000000000002</v>
      </c>
      <c r="F846" s="22"/>
      <c r="G846" s="46"/>
      <c r="H846" s="46"/>
      <c r="I846" s="71"/>
      <c r="J846" s="260"/>
    </row>
    <row r="847" spans="2:10" x14ac:dyDescent="0.25">
      <c r="B847" s="293"/>
      <c r="C847" s="80" t="s">
        <v>104</v>
      </c>
      <c r="D847" s="70"/>
      <c r="E847" s="45">
        <v>0.85921000000000014</v>
      </c>
      <c r="F847" s="22"/>
      <c r="G847" s="46"/>
      <c r="H847" s="46"/>
      <c r="I847" s="71"/>
      <c r="J847" s="260"/>
    </row>
    <row r="848" spans="2:10" x14ac:dyDescent="0.25">
      <c r="B848" s="293"/>
      <c r="C848" s="80" t="s">
        <v>52</v>
      </c>
      <c r="D848" s="49"/>
      <c r="E848" s="45">
        <v>1.8480000000000003</v>
      </c>
      <c r="F848" s="22"/>
      <c r="G848" s="46"/>
      <c r="H848" s="46"/>
      <c r="I848" s="71"/>
      <c r="J848" s="260"/>
    </row>
    <row r="849" spans="2:10" x14ac:dyDescent="0.25">
      <c r="B849" s="293"/>
      <c r="C849" s="80"/>
      <c r="D849" s="49"/>
      <c r="E849" s="45">
        <v>1.6720000000000002</v>
      </c>
      <c r="F849" s="22"/>
      <c r="G849" s="46"/>
      <c r="H849" s="46"/>
      <c r="I849" s="71"/>
      <c r="J849" s="260"/>
    </row>
    <row r="850" spans="2:10" x14ac:dyDescent="0.25">
      <c r="B850" s="293"/>
      <c r="C850" s="80"/>
      <c r="D850" s="49"/>
      <c r="E850" s="45">
        <v>2.1505000000000001</v>
      </c>
      <c r="F850" s="22"/>
      <c r="G850" s="46"/>
      <c r="H850" s="46"/>
      <c r="I850" s="71"/>
      <c r="J850" s="260"/>
    </row>
    <row r="851" spans="2:10" x14ac:dyDescent="0.25">
      <c r="B851" s="293"/>
      <c r="C851" s="80" t="s">
        <v>105</v>
      </c>
      <c r="D851" s="70"/>
      <c r="E851" s="45">
        <v>4.7300000000000004</v>
      </c>
      <c r="F851" s="22"/>
      <c r="G851" s="46"/>
      <c r="H851" s="46"/>
      <c r="I851" s="71"/>
      <c r="J851" s="260"/>
    </row>
    <row r="852" spans="2:10" x14ac:dyDescent="0.25">
      <c r="B852" s="293"/>
      <c r="C852" s="85" t="s">
        <v>539</v>
      </c>
      <c r="D852" s="70"/>
      <c r="E852" s="45">
        <v>1.8900000000000001</v>
      </c>
      <c r="F852" s="22"/>
      <c r="G852" s="46"/>
      <c r="H852" s="46"/>
      <c r="I852" s="47"/>
      <c r="J852" s="60"/>
    </row>
    <row r="853" spans="2:10" x14ac:dyDescent="0.25">
      <c r="B853" s="293"/>
      <c r="C853" s="85" t="s">
        <v>540</v>
      </c>
      <c r="D853" s="70"/>
      <c r="E853" s="45">
        <v>1.7849999999999999</v>
      </c>
      <c r="F853" s="22"/>
      <c r="G853" s="46"/>
      <c r="H853" s="46"/>
      <c r="I853" s="47"/>
      <c r="J853" s="60"/>
    </row>
    <row r="854" spans="2:10" x14ac:dyDescent="0.25">
      <c r="B854" s="293"/>
      <c r="C854" s="69" t="s">
        <v>541</v>
      </c>
      <c r="D854" s="70"/>
      <c r="E854" s="45">
        <v>2.52</v>
      </c>
      <c r="F854" s="22"/>
      <c r="G854" s="46"/>
      <c r="H854" s="46"/>
      <c r="I854" s="71"/>
      <c r="J854" s="260"/>
    </row>
    <row r="855" spans="2:10" x14ac:dyDescent="0.25">
      <c r="B855" s="293"/>
      <c r="C855" s="69" t="s">
        <v>542</v>
      </c>
      <c r="D855" s="70"/>
      <c r="E855" s="45">
        <v>2.52</v>
      </c>
      <c r="F855" s="22"/>
      <c r="G855" s="46"/>
      <c r="H855" s="46"/>
      <c r="I855" s="71"/>
      <c r="J855" s="260"/>
    </row>
    <row r="856" spans="2:10" x14ac:dyDescent="0.25">
      <c r="B856" s="293"/>
      <c r="C856" s="69" t="s">
        <v>543</v>
      </c>
      <c r="D856" s="70"/>
      <c r="E856" s="45">
        <v>2.52</v>
      </c>
      <c r="F856" s="22"/>
      <c r="G856" s="46"/>
      <c r="H856" s="46"/>
      <c r="I856" s="71"/>
      <c r="J856" s="260"/>
    </row>
    <row r="857" spans="2:10" x14ac:dyDescent="0.25">
      <c r="B857" s="293"/>
      <c r="C857" s="69" t="s">
        <v>544</v>
      </c>
      <c r="D857" s="70"/>
      <c r="E857" s="45">
        <v>1.8900000000000001</v>
      </c>
      <c r="F857" s="22"/>
      <c r="G857" s="46"/>
      <c r="H857" s="46"/>
      <c r="I857" s="71"/>
      <c r="J857" s="260"/>
    </row>
    <row r="858" spans="2:10" x14ac:dyDescent="0.25">
      <c r="B858" s="293"/>
      <c r="C858" s="80"/>
      <c r="D858" s="152" t="s">
        <v>34</v>
      </c>
      <c r="E858" s="147">
        <f>SUM(E833:E857)</f>
        <v>64.861409999999992</v>
      </c>
      <c r="F858" s="22"/>
      <c r="G858" s="46">
        <v>445.79435441091908</v>
      </c>
      <c r="H858" s="46">
        <f>G858*E858</f>
        <v>28914.850397131926</v>
      </c>
      <c r="I858" s="46"/>
      <c r="J858" s="260"/>
    </row>
    <row r="859" spans="2:10" x14ac:dyDescent="0.25">
      <c r="B859" s="293"/>
      <c r="C859" s="88" t="s">
        <v>106</v>
      </c>
      <c r="D859" s="87"/>
      <c r="E859" s="45"/>
      <c r="F859" s="22"/>
      <c r="G859" s="46"/>
      <c r="H859" s="46"/>
      <c r="I859" s="71"/>
      <c r="J859" s="260"/>
    </row>
    <row r="860" spans="2:10" x14ac:dyDescent="0.25">
      <c r="B860" s="293"/>
      <c r="C860" s="72" t="s">
        <v>107</v>
      </c>
      <c r="D860" s="70"/>
      <c r="E860" s="45">
        <v>4.7432000000000007</v>
      </c>
      <c r="F860" s="22"/>
      <c r="G860" s="46"/>
      <c r="H860" s="46"/>
      <c r="I860" s="71"/>
      <c r="J860" s="260"/>
    </row>
    <row r="861" spans="2:10" x14ac:dyDescent="0.25">
      <c r="B861" s="293"/>
      <c r="C861" s="80" t="s">
        <v>58</v>
      </c>
      <c r="D861" s="70"/>
      <c r="E861" s="45">
        <v>3.0888000000000004</v>
      </c>
      <c r="F861" s="22"/>
      <c r="G861" s="46"/>
      <c r="H861" s="46"/>
      <c r="I861" s="71"/>
      <c r="J861" s="260"/>
    </row>
    <row r="862" spans="2:10" x14ac:dyDescent="0.25">
      <c r="B862" s="293"/>
      <c r="C862" s="69" t="s">
        <v>108</v>
      </c>
      <c r="D862" s="70"/>
      <c r="E862" s="45">
        <v>3.1363200000000009</v>
      </c>
      <c r="F862" s="22"/>
      <c r="G862" s="46"/>
      <c r="H862" s="46"/>
      <c r="I862" s="71"/>
      <c r="J862" s="260"/>
    </row>
    <row r="863" spans="2:10" x14ac:dyDescent="0.25">
      <c r="B863" s="293"/>
      <c r="C863" s="80" t="s">
        <v>109</v>
      </c>
      <c r="D863" s="70"/>
      <c r="E863" s="45">
        <v>0.61336000000000002</v>
      </c>
      <c r="F863" s="22"/>
      <c r="G863" s="46"/>
      <c r="H863" s="46"/>
      <c r="I863" s="71"/>
      <c r="J863" s="260"/>
    </row>
    <row r="864" spans="2:10" x14ac:dyDescent="0.25">
      <c r="B864" s="293"/>
      <c r="C864" s="69"/>
      <c r="D864" s="70"/>
      <c r="E864" s="45">
        <v>1.9635</v>
      </c>
      <c r="F864" s="22"/>
      <c r="G864" s="46"/>
      <c r="H864" s="46"/>
      <c r="I864" s="71"/>
      <c r="J864" s="260"/>
    </row>
    <row r="865" spans="2:10" x14ac:dyDescent="0.25">
      <c r="B865" s="293"/>
      <c r="C865" s="69"/>
      <c r="D865" s="70"/>
      <c r="E865" s="45">
        <v>2.97275</v>
      </c>
      <c r="F865" s="22"/>
      <c r="G865" s="46"/>
      <c r="H865" s="46"/>
      <c r="I865" s="71"/>
      <c r="J865" s="260"/>
    </row>
    <row r="866" spans="2:10" x14ac:dyDescent="0.25">
      <c r="B866" s="293"/>
      <c r="C866" s="69"/>
      <c r="D866" s="70"/>
      <c r="E866" s="45">
        <v>2.1714000000000002</v>
      </c>
      <c r="F866" s="22"/>
      <c r="G866" s="46"/>
      <c r="H866" s="46"/>
      <c r="I866" s="71"/>
      <c r="J866" s="260"/>
    </row>
    <row r="867" spans="2:10" x14ac:dyDescent="0.25">
      <c r="B867" s="293"/>
      <c r="C867" s="69" t="s">
        <v>110</v>
      </c>
      <c r="D867" s="70"/>
      <c r="E867" s="45">
        <v>7.6269600000000004</v>
      </c>
      <c r="F867" s="22"/>
      <c r="G867" s="46"/>
      <c r="H867" s="46"/>
      <c r="I867" s="71"/>
      <c r="J867" s="260"/>
    </row>
    <row r="868" spans="2:10" x14ac:dyDescent="0.25">
      <c r="B868" s="293"/>
      <c r="C868" s="69"/>
      <c r="D868" s="70"/>
      <c r="E868" s="45">
        <v>2.8837599999999997</v>
      </c>
      <c r="F868" s="22"/>
      <c r="G868" s="46"/>
      <c r="H868" s="46"/>
      <c r="I868" s="71"/>
      <c r="J868" s="260"/>
    </row>
    <row r="869" spans="2:10" x14ac:dyDescent="0.25">
      <c r="B869" s="293"/>
      <c r="C869" s="80" t="s">
        <v>100</v>
      </c>
      <c r="D869" s="70"/>
      <c r="E869" s="45">
        <v>6.4328000000000003</v>
      </c>
      <c r="F869" s="22"/>
      <c r="G869" s="46"/>
      <c r="H869" s="46"/>
      <c r="I869" s="71"/>
      <c r="J869" s="260"/>
    </row>
    <row r="870" spans="2:10" x14ac:dyDescent="0.25">
      <c r="B870" s="293"/>
      <c r="C870" s="80" t="s">
        <v>111</v>
      </c>
      <c r="D870" s="70"/>
      <c r="E870" s="45">
        <v>2.5255999999999998</v>
      </c>
      <c r="F870" s="22"/>
      <c r="G870" s="46"/>
      <c r="H870" s="46"/>
      <c r="I870" s="71"/>
      <c r="J870" s="260"/>
    </row>
    <row r="871" spans="2:10" x14ac:dyDescent="0.25">
      <c r="B871" s="293"/>
      <c r="C871" s="80" t="s">
        <v>112</v>
      </c>
      <c r="D871" s="70"/>
      <c r="E871" s="45">
        <v>0.7865000000000002</v>
      </c>
      <c r="F871" s="22"/>
      <c r="G871" s="46"/>
      <c r="H871" s="46"/>
      <c r="I871" s="71"/>
      <c r="J871" s="260"/>
    </row>
    <row r="872" spans="2:10" x14ac:dyDescent="0.25">
      <c r="B872" s="293"/>
      <c r="C872" s="80" t="s">
        <v>113</v>
      </c>
      <c r="D872" s="70"/>
      <c r="E872" s="45">
        <v>2.5854400000000002</v>
      </c>
      <c r="F872" s="22"/>
      <c r="G872" s="46"/>
      <c r="H872" s="46"/>
      <c r="I872" s="71"/>
      <c r="J872" s="260"/>
    </row>
    <row r="873" spans="2:10" x14ac:dyDescent="0.25">
      <c r="B873" s="293"/>
      <c r="C873" s="80" t="s">
        <v>114</v>
      </c>
      <c r="D873" s="70"/>
      <c r="E873" s="45">
        <v>0.7865000000000002</v>
      </c>
      <c r="F873" s="22"/>
      <c r="G873" s="46"/>
      <c r="H873" s="46"/>
      <c r="I873" s="71"/>
      <c r="J873" s="260"/>
    </row>
    <row r="874" spans="2:10" x14ac:dyDescent="0.25">
      <c r="B874" s="293"/>
      <c r="C874" s="69" t="s">
        <v>115</v>
      </c>
      <c r="D874" s="70"/>
      <c r="E874" s="45">
        <v>1.5153600000000003</v>
      </c>
      <c r="F874" s="22"/>
      <c r="G874" s="46"/>
      <c r="H874" s="46"/>
      <c r="I874" s="71"/>
      <c r="J874" s="260"/>
    </row>
    <row r="875" spans="2:10" x14ac:dyDescent="0.25">
      <c r="B875" s="293"/>
      <c r="C875" s="69"/>
      <c r="D875" s="70"/>
      <c r="E875" s="45">
        <v>3.0954000000000006</v>
      </c>
      <c r="F875" s="22"/>
      <c r="G875" s="46"/>
      <c r="H875" s="46"/>
      <c r="I875" s="71"/>
      <c r="J875" s="260"/>
    </row>
    <row r="876" spans="2:10" x14ac:dyDescent="0.25">
      <c r="B876" s="293"/>
      <c r="C876" s="69" t="s">
        <v>105</v>
      </c>
      <c r="D876" s="70"/>
      <c r="E876" s="45">
        <v>1.9965000000000002</v>
      </c>
      <c r="F876" s="22"/>
      <c r="G876" s="46"/>
      <c r="H876" s="46"/>
      <c r="I876" s="71"/>
      <c r="J876" s="260"/>
    </row>
    <row r="877" spans="2:10" x14ac:dyDescent="0.25">
      <c r="B877" s="293"/>
      <c r="C877" s="69"/>
      <c r="D877" s="70"/>
      <c r="E877" s="45">
        <v>4.5012000000000008</v>
      </c>
      <c r="F877" s="22"/>
      <c r="G877" s="46"/>
      <c r="H877" s="46"/>
      <c r="I877" s="71"/>
      <c r="J877" s="260"/>
    </row>
    <row r="878" spans="2:10" x14ac:dyDescent="0.25">
      <c r="B878" s="293"/>
      <c r="C878" s="84"/>
      <c r="D878" s="70" t="s">
        <v>34</v>
      </c>
      <c r="E878" s="56">
        <f>SUM(E860:E877)</f>
        <v>53.425349999999995</v>
      </c>
      <c r="F878" s="22"/>
      <c r="G878" s="46">
        <v>445.79435441091908</v>
      </c>
      <c r="H878" s="46">
        <f>G878*E878</f>
        <v>23816.719412427392</v>
      </c>
      <c r="I878" s="46"/>
      <c r="J878" s="260"/>
    </row>
    <row r="879" spans="2:10" x14ac:dyDescent="0.25">
      <c r="B879" s="293"/>
      <c r="C879" s="84"/>
      <c r="D879" s="70"/>
      <c r="E879" s="45"/>
      <c r="F879" s="22"/>
      <c r="G879" s="46"/>
      <c r="H879" s="46"/>
      <c r="I879" s="71"/>
      <c r="J879" s="260"/>
    </row>
    <row r="880" spans="2:10" x14ac:dyDescent="0.25">
      <c r="B880" s="293">
        <v>64</v>
      </c>
      <c r="C880" s="73" t="s">
        <v>545</v>
      </c>
      <c r="D880" s="70"/>
      <c r="E880" s="45"/>
      <c r="F880" s="22"/>
      <c r="G880" s="46"/>
      <c r="H880" s="46"/>
      <c r="I880" s="47"/>
      <c r="J880" s="60"/>
    </row>
    <row r="881" spans="2:10" ht="255" x14ac:dyDescent="0.25">
      <c r="B881" s="293"/>
      <c r="C881" s="59" t="s">
        <v>546</v>
      </c>
      <c r="D881" s="70"/>
      <c r="E881" s="45"/>
      <c r="F881" s="22"/>
      <c r="G881" s="46"/>
      <c r="H881" s="46"/>
      <c r="I881" s="47"/>
      <c r="J881" s="60"/>
    </row>
    <row r="882" spans="2:10" x14ac:dyDescent="0.25">
      <c r="B882" s="293"/>
      <c r="C882" s="80" t="s">
        <v>93</v>
      </c>
      <c r="D882" s="51" t="s">
        <v>34</v>
      </c>
      <c r="E882" s="56">
        <v>1.2243000000000002</v>
      </c>
      <c r="F882" s="22"/>
      <c r="G882" s="46">
        <v>320.50195620917322</v>
      </c>
      <c r="H882" s="46">
        <f>G882*E882</f>
        <v>392.3905449868908</v>
      </c>
      <c r="I882" s="46"/>
      <c r="J882" s="260"/>
    </row>
    <row r="883" spans="2:10" x14ac:dyDescent="0.25">
      <c r="B883" s="293"/>
      <c r="C883" s="59"/>
      <c r="D883" s="70"/>
      <c r="E883" s="45"/>
      <c r="F883" s="22"/>
      <c r="G883" s="46"/>
      <c r="H883" s="46"/>
      <c r="I883" s="47"/>
      <c r="J883" s="60"/>
    </row>
    <row r="884" spans="2:10" x14ac:dyDescent="0.25">
      <c r="B884" s="293">
        <v>65</v>
      </c>
      <c r="C884" s="73" t="s">
        <v>547</v>
      </c>
      <c r="D884" s="101"/>
      <c r="E884" s="45"/>
      <c r="F884" s="22"/>
      <c r="G884" s="82"/>
      <c r="H884" s="82"/>
      <c r="I884" s="105"/>
      <c r="J884" s="266"/>
    </row>
    <row r="885" spans="2:10" ht="210" x14ac:dyDescent="0.25">
      <c r="B885" s="293"/>
      <c r="C885" s="64" t="s">
        <v>548</v>
      </c>
      <c r="D885" s="70"/>
      <c r="E885" s="45"/>
      <c r="F885" s="22"/>
      <c r="G885" s="46"/>
      <c r="H885" s="46"/>
      <c r="I885" s="47"/>
      <c r="J885" s="60"/>
    </row>
    <row r="886" spans="2:10" x14ac:dyDescent="0.25">
      <c r="B886" s="293"/>
      <c r="C886" s="81" t="s">
        <v>549</v>
      </c>
      <c r="D886" s="70" t="s">
        <v>21</v>
      </c>
      <c r="E886" s="56">
        <v>23</v>
      </c>
      <c r="F886" s="22"/>
      <c r="G886" s="46">
        <v>263.47754725260432</v>
      </c>
      <c r="H886" s="46">
        <f>G886*E886</f>
        <v>6059.9835868098999</v>
      </c>
      <c r="I886" s="46"/>
      <c r="J886" s="60"/>
    </row>
    <row r="887" spans="2:10" x14ac:dyDescent="0.25">
      <c r="B887" s="293"/>
      <c r="C887" s="145"/>
      <c r="D887" s="70"/>
      <c r="E887" s="45"/>
      <c r="F887" s="22"/>
      <c r="G887" s="46"/>
      <c r="H887" s="46"/>
      <c r="I887" s="47"/>
      <c r="J887" s="60"/>
    </row>
    <row r="888" spans="2:10" x14ac:dyDescent="0.25">
      <c r="B888" s="293">
        <v>66</v>
      </c>
      <c r="C888" s="73" t="s">
        <v>550</v>
      </c>
      <c r="D888" s="70"/>
      <c r="E888" s="45"/>
      <c r="F888" s="22"/>
      <c r="G888" s="46"/>
      <c r="H888" s="46"/>
      <c r="I888" s="47"/>
      <c r="J888" s="60"/>
    </row>
    <row r="889" spans="2:10" ht="390" x14ac:dyDescent="0.25">
      <c r="B889" s="293"/>
      <c r="C889" s="53" t="s">
        <v>551</v>
      </c>
      <c r="D889" s="70"/>
      <c r="E889" s="45"/>
      <c r="F889" s="22"/>
      <c r="G889" s="46"/>
      <c r="H889" s="46"/>
      <c r="I889" s="47"/>
      <c r="J889" s="60"/>
    </row>
    <row r="890" spans="2:10" x14ac:dyDescent="0.25">
      <c r="B890" s="293"/>
      <c r="C890" s="80" t="s">
        <v>552</v>
      </c>
      <c r="D890" s="70" t="s">
        <v>21</v>
      </c>
      <c r="E890" s="56">
        <v>2</v>
      </c>
      <c r="F890" s="22"/>
      <c r="G890" s="46">
        <v>445.79435441091908</v>
      </c>
      <c r="H890" s="46">
        <f>G890*E890</f>
        <v>891.58870882183817</v>
      </c>
      <c r="I890" s="46"/>
      <c r="J890" s="60"/>
    </row>
    <row r="891" spans="2:10" x14ac:dyDescent="0.25">
      <c r="B891" s="293"/>
      <c r="C891" s="80" t="s">
        <v>553</v>
      </c>
      <c r="D891" s="70" t="s">
        <v>21</v>
      </c>
      <c r="E891" s="56">
        <v>2</v>
      </c>
      <c r="F891" s="22"/>
      <c r="G891" s="46">
        <v>445.79435441091908</v>
      </c>
      <c r="H891" s="46">
        <f>G891*E891</f>
        <v>891.58870882183817</v>
      </c>
      <c r="I891" s="46"/>
      <c r="J891" s="60"/>
    </row>
    <row r="892" spans="2:10" x14ac:dyDescent="0.25">
      <c r="B892" s="293"/>
      <c r="C892" s="59"/>
      <c r="D892" s="70"/>
      <c r="E892" s="45"/>
      <c r="F892" s="22"/>
      <c r="G892" s="46"/>
      <c r="H892" s="46"/>
      <c r="I892" s="47"/>
      <c r="J892" s="60"/>
    </row>
    <row r="893" spans="2:10" ht="30" x14ac:dyDescent="0.25">
      <c r="B893" s="293">
        <v>67</v>
      </c>
      <c r="C893" s="73" t="s">
        <v>554</v>
      </c>
      <c r="D893" s="70"/>
      <c r="E893" s="45"/>
      <c r="F893" s="22"/>
      <c r="G893" s="46"/>
      <c r="H893" s="46"/>
      <c r="I893" s="47"/>
      <c r="J893" s="60"/>
    </row>
    <row r="894" spans="2:10" ht="409.5" x14ac:dyDescent="0.25">
      <c r="B894" s="293"/>
      <c r="C894" s="59" t="s">
        <v>555</v>
      </c>
      <c r="D894" s="70"/>
      <c r="E894" s="45"/>
      <c r="F894" s="22"/>
      <c r="G894" s="46"/>
      <c r="H894" s="46"/>
      <c r="I894" s="47"/>
      <c r="J894" s="60"/>
    </row>
    <row r="895" spans="2:10" x14ac:dyDescent="0.25">
      <c r="B895" s="293"/>
      <c r="C895" s="80" t="s">
        <v>556</v>
      </c>
      <c r="D895" s="70" t="s">
        <v>21</v>
      </c>
      <c r="E895" s="56">
        <v>3</v>
      </c>
      <c r="F895" s="22"/>
      <c r="G895" s="46">
        <v>209.02301491902597</v>
      </c>
      <c r="H895" s="46">
        <f>G895*E895</f>
        <v>627.0690447570779</v>
      </c>
      <c r="I895" s="46"/>
      <c r="J895" s="60"/>
    </row>
    <row r="896" spans="2:10" x14ac:dyDescent="0.25">
      <c r="B896" s="293"/>
      <c r="C896" s="80" t="s">
        <v>557</v>
      </c>
      <c r="D896" s="70" t="s">
        <v>21</v>
      </c>
      <c r="E896" s="56">
        <v>1</v>
      </c>
      <c r="F896" s="22"/>
      <c r="G896" s="46">
        <v>209.02301491902597</v>
      </c>
      <c r="H896" s="46">
        <f>G896*E896</f>
        <v>209.02301491902597</v>
      </c>
      <c r="I896" s="46"/>
      <c r="J896" s="60"/>
    </row>
    <row r="897" spans="2:10" x14ac:dyDescent="0.25">
      <c r="B897" s="293"/>
      <c r="C897" s="80" t="s">
        <v>558</v>
      </c>
      <c r="D897" s="70" t="s">
        <v>21</v>
      </c>
      <c r="E897" s="56">
        <v>5</v>
      </c>
      <c r="F897" s="22"/>
      <c r="G897" s="46">
        <v>209.02301491902597</v>
      </c>
      <c r="H897" s="46">
        <f>G897*E897</f>
        <v>1045.11507459513</v>
      </c>
      <c r="I897" s="46"/>
      <c r="J897" s="60"/>
    </row>
    <row r="898" spans="2:10" x14ac:dyDescent="0.25">
      <c r="B898" s="293"/>
      <c r="C898" s="80" t="s">
        <v>559</v>
      </c>
      <c r="D898" s="70" t="s">
        <v>21</v>
      </c>
      <c r="E898" s="56">
        <v>4</v>
      </c>
      <c r="F898" s="22"/>
      <c r="G898" s="46">
        <v>209.02301491902597</v>
      </c>
      <c r="H898" s="46">
        <f>G898*E898</f>
        <v>836.09205967610387</v>
      </c>
      <c r="I898" s="46"/>
      <c r="J898" s="60"/>
    </row>
    <row r="899" spans="2:10" x14ac:dyDescent="0.25">
      <c r="B899" s="293"/>
      <c r="C899" s="80" t="s">
        <v>560</v>
      </c>
      <c r="D899" s="70" t="s">
        <v>21</v>
      </c>
      <c r="E899" s="56">
        <v>1</v>
      </c>
      <c r="F899" s="22"/>
      <c r="G899" s="46">
        <v>209.02301491902597</v>
      </c>
      <c r="H899" s="46">
        <f>G899*E899</f>
        <v>209.02301491902597</v>
      </c>
      <c r="I899" s="46"/>
      <c r="J899" s="60"/>
    </row>
    <row r="900" spans="2:10" x14ac:dyDescent="0.25">
      <c r="B900" s="293"/>
      <c r="C900" s="80"/>
      <c r="D900" s="70"/>
      <c r="E900" s="45"/>
      <c r="F900" s="22"/>
      <c r="G900" s="46"/>
      <c r="H900" s="46"/>
      <c r="I900" s="47"/>
      <c r="J900" s="60"/>
    </row>
    <row r="901" spans="2:10" x14ac:dyDescent="0.25">
      <c r="B901" s="293"/>
      <c r="C901" s="80"/>
      <c r="D901" s="70"/>
      <c r="E901" s="45"/>
      <c r="F901" s="22"/>
      <c r="G901" s="46"/>
      <c r="H901" s="46"/>
      <c r="I901" s="47"/>
      <c r="J901" s="60"/>
    </row>
    <row r="902" spans="2:10" x14ac:dyDescent="0.25">
      <c r="B902" s="293">
        <v>68</v>
      </c>
      <c r="C902" s="73" t="s">
        <v>561</v>
      </c>
      <c r="D902" s="70"/>
      <c r="E902" s="45"/>
      <c r="F902" s="22"/>
      <c r="G902" s="46"/>
      <c r="H902" s="46"/>
      <c r="I902" s="47"/>
      <c r="J902" s="60"/>
    </row>
    <row r="903" spans="2:10" ht="409.5" x14ac:dyDescent="0.25">
      <c r="B903" s="293"/>
      <c r="C903" s="59" t="s">
        <v>562</v>
      </c>
      <c r="D903" s="70"/>
      <c r="E903" s="45"/>
      <c r="F903" s="22"/>
      <c r="G903" s="46"/>
      <c r="H903" s="46"/>
      <c r="I903" s="47"/>
      <c r="J903" s="60"/>
    </row>
    <row r="904" spans="2:10" ht="30" x14ac:dyDescent="0.25">
      <c r="B904" s="293"/>
      <c r="C904" s="80" t="s">
        <v>563</v>
      </c>
      <c r="D904" s="70" t="s">
        <v>21</v>
      </c>
      <c r="E904" s="56">
        <v>3</v>
      </c>
      <c r="F904" s="22"/>
      <c r="G904" s="46">
        <v>209.02301491902597</v>
      </c>
      <c r="H904" s="46">
        <f>G904*E904</f>
        <v>627.0690447570779</v>
      </c>
      <c r="I904" s="46"/>
      <c r="J904" s="60"/>
    </row>
    <row r="905" spans="2:10" x14ac:dyDescent="0.25">
      <c r="B905" s="293"/>
      <c r="C905" s="80" t="s">
        <v>564</v>
      </c>
      <c r="D905" s="70" t="s">
        <v>21</v>
      </c>
      <c r="E905" s="56">
        <v>3</v>
      </c>
      <c r="F905" s="22"/>
      <c r="G905" s="46">
        <v>209.02301491902597</v>
      </c>
      <c r="H905" s="46">
        <f>G905*E905</f>
        <v>627.0690447570779</v>
      </c>
      <c r="I905" s="46"/>
      <c r="J905" s="60"/>
    </row>
    <row r="906" spans="2:10" x14ac:dyDescent="0.25">
      <c r="B906" s="293"/>
      <c r="C906" s="80" t="s">
        <v>565</v>
      </c>
      <c r="D906" s="70" t="s">
        <v>21</v>
      </c>
      <c r="E906" s="56">
        <v>4</v>
      </c>
      <c r="F906" s="22"/>
      <c r="G906" s="46">
        <v>209.02301491902597</v>
      </c>
      <c r="H906" s="46">
        <f>G906*E906</f>
        <v>836.09205967610387</v>
      </c>
      <c r="I906" s="46"/>
      <c r="J906" s="60"/>
    </row>
    <row r="907" spans="2:10" x14ac:dyDescent="0.25">
      <c r="B907" s="293"/>
      <c r="C907" s="80" t="s">
        <v>566</v>
      </c>
      <c r="D907" s="70" t="s">
        <v>21</v>
      </c>
      <c r="E907" s="56">
        <v>1</v>
      </c>
      <c r="F907" s="22"/>
      <c r="G907" s="46">
        <v>209.02301491902597</v>
      </c>
      <c r="H907" s="46">
        <f>G907*E907</f>
        <v>209.02301491902597</v>
      </c>
      <c r="I907" s="46"/>
      <c r="J907" s="60"/>
    </row>
    <row r="908" spans="2:10" x14ac:dyDescent="0.25">
      <c r="B908" s="293"/>
      <c r="C908" s="88" t="s">
        <v>567</v>
      </c>
      <c r="D908" s="70"/>
      <c r="E908" s="56"/>
      <c r="F908" s="22"/>
      <c r="G908" s="46"/>
      <c r="H908" s="46"/>
      <c r="I908" s="47"/>
      <c r="J908" s="60"/>
    </row>
    <row r="909" spans="2:10" x14ac:dyDescent="0.25">
      <c r="B909" s="293"/>
      <c r="C909" s="80" t="s">
        <v>568</v>
      </c>
      <c r="D909" s="70" t="s">
        <v>21</v>
      </c>
      <c r="E909" s="56">
        <v>2</v>
      </c>
      <c r="F909" s="22"/>
      <c r="G909" s="46">
        <v>209.02301491902597</v>
      </c>
      <c r="H909" s="46">
        <f>G909*E909</f>
        <v>418.04602983805194</v>
      </c>
      <c r="I909" s="46"/>
      <c r="J909" s="60"/>
    </row>
    <row r="910" spans="2:10" x14ac:dyDescent="0.25">
      <c r="B910" s="293"/>
      <c r="C910" s="80"/>
      <c r="D910" s="70"/>
      <c r="E910" s="45"/>
      <c r="F910" s="22"/>
      <c r="G910" s="46"/>
      <c r="H910" s="46"/>
      <c r="I910" s="47"/>
      <c r="J910" s="60"/>
    </row>
    <row r="911" spans="2:10" x14ac:dyDescent="0.25">
      <c r="B911" s="293">
        <v>69</v>
      </c>
      <c r="C911" s="57" t="s">
        <v>569</v>
      </c>
      <c r="D911" s="70"/>
      <c r="E911" s="45"/>
      <c r="F911" s="22"/>
      <c r="G911" s="46"/>
      <c r="H911" s="46"/>
      <c r="I911" s="47"/>
      <c r="J911" s="60"/>
    </row>
    <row r="912" spans="2:10" ht="405" x14ac:dyDescent="0.25">
      <c r="B912" s="293"/>
      <c r="C912" s="59" t="s">
        <v>570</v>
      </c>
      <c r="D912" s="70"/>
      <c r="E912" s="45"/>
      <c r="F912" s="22"/>
      <c r="G912" s="46"/>
      <c r="H912" s="46"/>
      <c r="I912" s="47"/>
      <c r="J912" s="60"/>
    </row>
    <row r="913" spans="2:10" x14ac:dyDescent="0.25">
      <c r="B913" s="293"/>
      <c r="C913" s="53"/>
      <c r="D913" s="70" t="s">
        <v>18</v>
      </c>
      <c r="E913" s="56">
        <v>2</v>
      </c>
      <c r="F913" s="22"/>
      <c r="G913" s="46">
        <v>975.44073628878789</v>
      </c>
      <c r="H913" s="46">
        <f>G913*E913</f>
        <v>1950.8814725775758</v>
      </c>
      <c r="I913" s="46"/>
      <c r="J913" s="60"/>
    </row>
    <row r="914" spans="2:10" x14ac:dyDescent="0.25">
      <c r="B914" s="293"/>
      <c r="C914" s="59"/>
      <c r="D914" s="70"/>
      <c r="E914" s="45"/>
      <c r="F914" s="22"/>
      <c r="G914" s="46"/>
      <c r="H914" s="46"/>
      <c r="I914" s="47"/>
      <c r="J914" s="60"/>
    </row>
    <row r="915" spans="2:10" ht="30" x14ac:dyDescent="0.25">
      <c r="B915" s="293">
        <v>70</v>
      </c>
      <c r="C915" s="73" t="s">
        <v>571</v>
      </c>
      <c r="D915" s="70"/>
      <c r="E915" s="45"/>
      <c r="F915" s="22"/>
      <c r="G915" s="46"/>
      <c r="H915" s="46"/>
      <c r="I915" s="47"/>
      <c r="J915" s="60"/>
    </row>
    <row r="916" spans="2:10" ht="409.5" x14ac:dyDescent="0.25">
      <c r="B916" s="293"/>
      <c r="C916" s="64" t="s">
        <v>572</v>
      </c>
      <c r="D916" s="70"/>
      <c r="E916" s="45"/>
      <c r="F916" s="22"/>
      <c r="G916" s="46"/>
      <c r="H916" s="46"/>
      <c r="I916" s="47"/>
      <c r="J916" s="60"/>
    </row>
    <row r="917" spans="2:10" ht="30" x14ac:dyDescent="0.25">
      <c r="B917" s="293"/>
      <c r="C917" s="81" t="s">
        <v>573</v>
      </c>
      <c r="D917" s="70" t="s">
        <v>21</v>
      </c>
      <c r="E917" s="56">
        <v>7</v>
      </c>
      <c r="F917" s="22"/>
      <c r="G917" s="46">
        <v>320.50195620917322</v>
      </c>
      <c r="H917" s="46">
        <f>G917*E917</f>
        <v>2243.5136934642123</v>
      </c>
      <c r="I917" s="46"/>
      <c r="J917" s="60"/>
    </row>
    <row r="918" spans="2:10" x14ac:dyDescent="0.25">
      <c r="B918" s="293"/>
      <c r="C918" s="81" t="s">
        <v>574</v>
      </c>
      <c r="D918" s="70" t="s">
        <v>21</v>
      </c>
      <c r="E918" s="56">
        <v>2</v>
      </c>
      <c r="F918" s="22"/>
      <c r="G918" s="46">
        <v>320.50195620917322</v>
      </c>
      <c r="H918" s="46">
        <f>G918*E918</f>
        <v>641.00391241834643</v>
      </c>
      <c r="I918" s="46"/>
      <c r="J918" s="60"/>
    </row>
    <row r="919" spans="2:10" x14ac:dyDescent="0.25">
      <c r="B919" s="293"/>
      <c r="C919" s="64"/>
      <c r="D919" s="70"/>
      <c r="E919" s="45"/>
      <c r="F919" s="22"/>
      <c r="G919" s="46"/>
      <c r="H919" s="46"/>
      <c r="I919" s="47"/>
      <c r="J919" s="60"/>
    </row>
    <row r="920" spans="2:10" x14ac:dyDescent="0.25">
      <c r="B920" s="293">
        <v>71</v>
      </c>
      <c r="C920" s="73" t="s">
        <v>575</v>
      </c>
      <c r="D920" s="70"/>
      <c r="E920" s="45"/>
      <c r="F920" s="22"/>
      <c r="G920" s="46"/>
      <c r="H920" s="46"/>
      <c r="I920" s="47"/>
      <c r="J920" s="60"/>
    </row>
    <row r="921" spans="2:10" ht="405" x14ac:dyDescent="0.25">
      <c r="B921" s="293"/>
      <c r="C921" s="64" t="s">
        <v>576</v>
      </c>
      <c r="D921" s="70"/>
      <c r="E921" s="45"/>
      <c r="F921" s="22"/>
      <c r="G921" s="46"/>
      <c r="H921" s="46"/>
      <c r="I921" s="47"/>
      <c r="J921" s="60"/>
    </row>
    <row r="922" spans="2:10" ht="45" x14ac:dyDescent="0.25">
      <c r="B922" s="293"/>
      <c r="C922" s="80" t="s">
        <v>577</v>
      </c>
      <c r="D922" s="70" t="s">
        <v>21</v>
      </c>
      <c r="E922" s="56">
        <v>22</v>
      </c>
      <c r="F922" s="22"/>
      <c r="G922" s="46">
        <v>320.50195620917322</v>
      </c>
      <c r="H922" s="46">
        <f>G922*E922</f>
        <v>7051.0430366018109</v>
      </c>
      <c r="I922" s="46"/>
      <c r="J922" s="60"/>
    </row>
    <row r="923" spans="2:10" x14ac:dyDescent="0.25">
      <c r="B923" s="293"/>
      <c r="C923" s="80" t="s">
        <v>578</v>
      </c>
      <c r="D923" s="70" t="s">
        <v>21</v>
      </c>
      <c r="E923" s="56">
        <v>4</v>
      </c>
      <c r="F923" s="22"/>
      <c r="G923" s="46">
        <v>320.50195620917322</v>
      </c>
      <c r="H923" s="46">
        <f>G923*E923</f>
        <v>1282.0078248366929</v>
      </c>
      <c r="I923" s="46"/>
      <c r="J923" s="60"/>
    </row>
    <row r="924" spans="2:10" x14ac:dyDescent="0.25">
      <c r="B924" s="293"/>
      <c r="C924" s="80"/>
      <c r="D924" s="70"/>
      <c r="E924" s="45"/>
      <c r="F924" s="22"/>
      <c r="G924" s="46"/>
      <c r="H924" s="46"/>
      <c r="I924" s="47"/>
      <c r="J924" s="60"/>
    </row>
    <row r="925" spans="2:10" x14ac:dyDescent="0.25">
      <c r="B925" s="293"/>
      <c r="C925" s="64"/>
      <c r="D925" s="70"/>
      <c r="E925" s="45"/>
      <c r="F925" s="22"/>
      <c r="G925" s="46"/>
      <c r="H925" s="46"/>
      <c r="I925" s="47"/>
      <c r="J925" s="60"/>
    </row>
    <row r="926" spans="2:10" x14ac:dyDescent="0.25">
      <c r="B926" s="293"/>
      <c r="C926" s="80"/>
      <c r="D926" s="70"/>
      <c r="E926" s="45"/>
      <c r="F926" s="22"/>
      <c r="G926" s="46"/>
      <c r="H926" s="46"/>
      <c r="I926" s="47"/>
      <c r="J926" s="60"/>
    </row>
    <row r="927" spans="2:10" x14ac:dyDescent="0.25">
      <c r="B927" s="293">
        <v>72</v>
      </c>
      <c r="C927" s="73" t="s">
        <v>579</v>
      </c>
      <c r="D927" s="70"/>
      <c r="E927" s="45"/>
      <c r="F927" s="22"/>
      <c r="G927" s="46"/>
      <c r="H927" s="46"/>
      <c r="I927" s="47"/>
      <c r="J927" s="60"/>
    </row>
    <row r="928" spans="2:10" ht="409.5" x14ac:dyDescent="0.25">
      <c r="B928" s="293"/>
      <c r="C928" s="59" t="s">
        <v>580</v>
      </c>
      <c r="D928" s="70"/>
      <c r="E928" s="45"/>
      <c r="F928" s="22"/>
      <c r="G928" s="46"/>
      <c r="H928" s="46"/>
      <c r="I928" s="47"/>
      <c r="J928" s="60"/>
    </row>
    <row r="929" spans="2:10" x14ac:dyDescent="0.25">
      <c r="B929" s="293"/>
      <c r="C929" s="80" t="s">
        <v>581</v>
      </c>
      <c r="D929" s="70" t="s">
        <v>21</v>
      </c>
      <c r="E929" s="56">
        <v>1</v>
      </c>
      <c r="F929" s="22"/>
      <c r="G929" s="46">
        <v>69.674338306341994</v>
      </c>
      <c r="H929" s="46">
        <f>G929*E929</f>
        <v>69.674338306341994</v>
      </c>
      <c r="I929" s="46"/>
      <c r="J929" s="60"/>
    </row>
    <row r="930" spans="2:10" x14ac:dyDescent="0.25">
      <c r="B930" s="293"/>
      <c r="C930" s="80" t="s">
        <v>582</v>
      </c>
      <c r="D930" s="70" t="s">
        <v>21</v>
      </c>
      <c r="E930" s="56">
        <v>2</v>
      </c>
      <c r="F930" s="22"/>
      <c r="G930" s="46">
        <v>69.674338306341994</v>
      </c>
      <c r="H930" s="46">
        <f>G930*E930</f>
        <v>139.34867661268399</v>
      </c>
      <c r="I930" s="46"/>
      <c r="J930" s="60"/>
    </row>
    <row r="931" spans="2:10" x14ac:dyDescent="0.25">
      <c r="B931" s="293"/>
      <c r="C931" s="80" t="s">
        <v>583</v>
      </c>
      <c r="D931" s="70" t="s">
        <v>21</v>
      </c>
      <c r="E931" s="56">
        <v>1</v>
      </c>
      <c r="F931" s="22"/>
      <c r="G931" s="46">
        <v>69.674338306341994</v>
      </c>
      <c r="H931" s="46">
        <f>G931*E931</f>
        <v>69.674338306341994</v>
      </c>
      <c r="I931" s="46"/>
      <c r="J931" s="60"/>
    </row>
    <row r="932" spans="2:10" x14ac:dyDescent="0.25">
      <c r="B932" s="293"/>
      <c r="C932" s="59"/>
      <c r="D932" s="70"/>
      <c r="E932" s="45"/>
      <c r="F932" s="22"/>
      <c r="G932" s="46"/>
      <c r="H932" s="46"/>
      <c r="I932" s="47"/>
      <c r="J932" s="60"/>
    </row>
    <row r="933" spans="2:10" x14ac:dyDescent="0.25">
      <c r="B933" s="293">
        <v>73</v>
      </c>
      <c r="C933" s="73" t="s">
        <v>584</v>
      </c>
      <c r="D933" s="70"/>
      <c r="E933" s="45"/>
      <c r="F933" s="22"/>
      <c r="G933" s="46"/>
      <c r="H933" s="46"/>
      <c r="I933" s="47"/>
      <c r="J933" s="60"/>
    </row>
    <row r="934" spans="2:10" ht="409.5" x14ac:dyDescent="0.25">
      <c r="B934" s="293"/>
      <c r="C934" s="59" t="s">
        <v>585</v>
      </c>
      <c r="D934" s="70"/>
      <c r="E934" s="45"/>
      <c r="F934" s="22"/>
      <c r="G934" s="46"/>
      <c r="H934" s="46"/>
      <c r="I934" s="47"/>
      <c r="J934" s="60"/>
    </row>
    <row r="935" spans="2:10" x14ac:dyDescent="0.25">
      <c r="B935" s="293"/>
      <c r="C935" s="80" t="s">
        <v>586</v>
      </c>
      <c r="D935" s="70" t="s">
        <v>21</v>
      </c>
      <c r="E935" s="56">
        <v>2</v>
      </c>
      <c r="F935" s="22"/>
      <c r="G935" s="46">
        <v>209.02301491902597</v>
      </c>
      <c r="H935" s="46">
        <f>G935*E935</f>
        <v>418.04602983805194</v>
      </c>
      <c r="I935" s="46"/>
      <c r="J935" s="60"/>
    </row>
    <row r="936" spans="2:10" x14ac:dyDescent="0.25">
      <c r="B936" s="293"/>
      <c r="C936" s="80" t="s">
        <v>587</v>
      </c>
      <c r="D936" s="70" t="s">
        <v>21</v>
      </c>
      <c r="E936" s="56">
        <v>2</v>
      </c>
      <c r="F936" s="22"/>
      <c r="G936" s="46">
        <v>209.02301491902597</v>
      </c>
      <c r="H936" s="46">
        <f>G936*E936</f>
        <v>418.04602983805194</v>
      </c>
      <c r="I936" s="46"/>
      <c r="J936" s="60"/>
    </row>
    <row r="937" spans="2:10" x14ac:dyDescent="0.25">
      <c r="B937" s="293"/>
      <c r="C937" s="59"/>
      <c r="D937" s="70"/>
      <c r="E937" s="45"/>
      <c r="F937" s="22"/>
      <c r="G937" s="46"/>
      <c r="H937" s="46"/>
      <c r="I937" s="47"/>
      <c r="J937" s="60"/>
    </row>
    <row r="938" spans="2:10" x14ac:dyDescent="0.25">
      <c r="B938" s="298">
        <v>74</v>
      </c>
      <c r="C938" s="97" t="s">
        <v>588</v>
      </c>
      <c r="D938" s="153"/>
      <c r="E938" s="153"/>
      <c r="F938" s="22"/>
      <c r="G938" s="154"/>
      <c r="H938" s="154"/>
      <c r="I938" s="141"/>
      <c r="J938" s="273"/>
    </row>
    <row r="939" spans="2:10" x14ac:dyDescent="0.25">
      <c r="B939" s="299"/>
      <c r="C939" s="155" t="s">
        <v>589</v>
      </c>
      <c r="D939" s="98"/>
      <c r="E939" s="156"/>
      <c r="F939" s="22"/>
      <c r="G939" s="157">
        <v>1.3934867661268399E-5</v>
      </c>
      <c r="H939" s="46">
        <f>G939*E939</f>
        <v>0</v>
      </c>
      <c r="I939" s="46"/>
      <c r="J939" s="261" t="s">
        <v>591</v>
      </c>
    </row>
    <row r="940" spans="2:10" x14ac:dyDescent="0.25">
      <c r="B940" s="293"/>
      <c r="C940" s="80"/>
      <c r="D940" s="70"/>
      <c r="E940" s="45"/>
      <c r="F940" s="22"/>
      <c r="G940" s="46"/>
      <c r="H940" s="46"/>
      <c r="I940" s="47"/>
      <c r="J940" s="60"/>
    </row>
    <row r="941" spans="2:10" x14ac:dyDescent="0.25">
      <c r="B941" s="293">
        <v>75</v>
      </c>
      <c r="C941" s="73" t="s">
        <v>592</v>
      </c>
      <c r="D941" s="70"/>
      <c r="E941" s="45"/>
      <c r="F941" s="22"/>
      <c r="G941" s="46"/>
      <c r="H941" s="46"/>
      <c r="I941" s="47"/>
      <c r="J941" s="60"/>
    </row>
    <row r="942" spans="2:10" ht="315" x14ac:dyDescent="0.25">
      <c r="B942" s="293"/>
      <c r="C942" s="59" t="s">
        <v>593</v>
      </c>
      <c r="D942" s="70"/>
      <c r="E942" s="45"/>
      <c r="F942" s="22"/>
      <c r="G942" s="46"/>
      <c r="H942" s="46"/>
      <c r="I942" s="47"/>
      <c r="J942" s="60"/>
    </row>
    <row r="943" spans="2:10" x14ac:dyDescent="0.25">
      <c r="B943" s="293"/>
      <c r="C943" s="151"/>
      <c r="D943" s="70" t="s">
        <v>21</v>
      </c>
      <c r="E943" s="56">
        <v>8</v>
      </c>
      <c r="F943" s="22"/>
      <c r="G943" s="46">
        <v>355.33912536234419</v>
      </c>
      <c r="H943" s="46">
        <f>G943*E943</f>
        <v>2842.7130028987535</v>
      </c>
      <c r="I943" s="46"/>
      <c r="J943" s="60"/>
    </row>
    <row r="944" spans="2:10" x14ac:dyDescent="0.25">
      <c r="B944" s="293"/>
      <c r="C944" s="151"/>
      <c r="D944" s="70"/>
      <c r="E944" s="45"/>
      <c r="F944" s="22"/>
      <c r="G944" s="46"/>
      <c r="H944" s="46"/>
      <c r="I944" s="47"/>
      <c r="J944" s="60"/>
    </row>
    <row r="945" spans="2:10" x14ac:dyDescent="0.25">
      <c r="B945" s="293">
        <v>76</v>
      </c>
      <c r="C945" s="57" t="s">
        <v>594</v>
      </c>
      <c r="D945" s="70"/>
      <c r="E945" s="45"/>
      <c r="F945" s="22"/>
      <c r="G945" s="46"/>
      <c r="H945" s="46"/>
      <c r="I945" s="47"/>
      <c r="J945" s="60"/>
    </row>
    <row r="946" spans="2:10" ht="285" x14ac:dyDescent="0.25">
      <c r="B946" s="293"/>
      <c r="C946" s="54" t="s">
        <v>595</v>
      </c>
      <c r="D946" s="70"/>
      <c r="E946" s="45"/>
      <c r="F946" s="22"/>
      <c r="G946" s="46"/>
      <c r="H946" s="46"/>
      <c r="I946" s="47"/>
      <c r="J946" s="60"/>
    </row>
    <row r="947" spans="2:10" x14ac:dyDescent="0.25">
      <c r="B947" s="293"/>
      <c r="C947" s="80"/>
      <c r="D947" s="70" t="s">
        <v>21</v>
      </c>
      <c r="E947" s="56">
        <v>1</v>
      </c>
      <c r="F947" s="22"/>
      <c r="G947" s="46">
        <v>278.69735322536798</v>
      </c>
      <c r="H947" s="46">
        <f>G947*E947</f>
        <v>278.69735322536798</v>
      </c>
      <c r="I947" s="46"/>
      <c r="J947" s="60"/>
    </row>
    <row r="948" spans="2:10" x14ac:dyDescent="0.25">
      <c r="B948" s="293"/>
      <c r="C948" s="80"/>
      <c r="D948" s="70"/>
      <c r="E948" s="45"/>
      <c r="F948" s="22"/>
      <c r="G948" s="46"/>
      <c r="H948" s="46"/>
      <c r="I948" s="47"/>
      <c r="J948" s="60"/>
    </row>
    <row r="949" spans="2:10" x14ac:dyDescent="0.25">
      <c r="B949" s="293">
        <v>77</v>
      </c>
      <c r="C949" s="73" t="s">
        <v>596</v>
      </c>
      <c r="D949" s="70"/>
      <c r="E949" s="45"/>
      <c r="F949" s="22"/>
      <c r="G949" s="46"/>
      <c r="H949" s="46"/>
      <c r="I949" s="47"/>
      <c r="J949" s="60"/>
    </row>
    <row r="950" spans="2:10" ht="300" x14ac:dyDescent="0.25">
      <c r="B950" s="293"/>
      <c r="C950" s="59" t="s">
        <v>597</v>
      </c>
      <c r="D950" s="70"/>
      <c r="E950" s="45"/>
      <c r="F950" s="22"/>
      <c r="G950" s="46"/>
      <c r="H950" s="46"/>
      <c r="I950" s="47"/>
      <c r="J950" s="60"/>
    </row>
    <row r="951" spans="2:10" x14ac:dyDescent="0.25">
      <c r="B951" s="293"/>
      <c r="C951" s="81" t="s">
        <v>598</v>
      </c>
      <c r="D951" s="70" t="s">
        <v>21</v>
      </c>
      <c r="E951" s="56">
        <v>1</v>
      </c>
      <c r="F951" s="22"/>
      <c r="G951" s="46">
        <v>1198.3986188690824</v>
      </c>
      <c r="H951" s="46">
        <f>G951*E951</f>
        <v>1198.3986188690824</v>
      </c>
      <c r="I951" s="46"/>
      <c r="J951" s="60"/>
    </row>
    <row r="952" spans="2:10" x14ac:dyDescent="0.25">
      <c r="B952" s="293"/>
      <c r="C952" s="64"/>
      <c r="D952" s="70"/>
      <c r="E952" s="45"/>
      <c r="F952" s="22"/>
      <c r="G952" s="46"/>
      <c r="H952" s="46"/>
      <c r="I952" s="47"/>
      <c r="J952" s="60"/>
    </row>
    <row r="953" spans="2:10" x14ac:dyDescent="0.25">
      <c r="B953" s="293">
        <v>78</v>
      </c>
      <c r="C953" s="73" t="s">
        <v>599</v>
      </c>
      <c r="D953" s="70"/>
      <c r="E953" s="45"/>
      <c r="F953" s="22"/>
      <c r="G953" s="46"/>
      <c r="H953" s="46"/>
      <c r="I953" s="47"/>
      <c r="J953" s="60"/>
    </row>
    <row r="954" spans="2:10" ht="300" x14ac:dyDescent="0.25">
      <c r="B954" s="293"/>
      <c r="C954" s="59" t="s">
        <v>600</v>
      </c>
      <c r="D954" s="70"/>
      <c r="E954" s="45"/>
      <c r="F954" s="22"/>
      <c r="G954" s="46"/>
      <c r="H954" s="46"/>
      <c r="I954" s="47"/>
      <c r="J954" s="60"/>
    </row>
    <row r="955" spans="2:10" x14ac:dyDescent="0.25">
      <c r="B955" s="293"/>
      <c r="C955" s="81" t="s">
        <v>601</v>
      </c>
      <c r="D955" s="70" t="s">
        <v>21</v>
      </c>
      <c r="E955" s="56">
        <v>1</v>
      </c>
      <c r="F955" s="22"/>
      <c r="G955" s="46">
        <v>320.50195620917322</v>
      </c>
      <c r="H955" s="46">
        <f>G955*E955</f>
        <v>320.50195620917322</v>
      </c>
      <c r="I955" s="46"/>
      <c r="J955" s="60"/>
    </row>
    <row r="956" spans="2:10" x14ac:dyDescent="0.25">
      <c r="B956" s="293"/>
      <c r="C956" s="64"/>
      <c r="D956" s="70"/>
      <c r="E956" s="45"/>
      <c r="F956" s="22"/>
      <c r="G956" s="46"/>
      <c r="H956" s="46"/>
      <c r="I956" s="47"/>
      <c r="J956" s="60"/>
    </row>
    <row r="957" spans="2:10" ht="30" x14ac:dyDescent="0.25">
      <c r="B957" s="293">
        <v>79</v>
      </c>
      <c r="C957" s="73" t="s">
        <v>602</v>
      </c>
      <c r="D957" s="70"/>
      <c r="E957" s="45"/>
      <c r="F957" s="22"/>
      <c r="G957" s="46"/>
      <c r="H957" s="46"/>
      <c r="I957" s="47"/>
      <c r="J957" s="60"/>
    </row>
    <row r="958" spans="2:10" ht="375" x14ac:dyDescent="0.25">
      <c r="B958" s="293"/>
      <c r="C958" s="54" t="s">
        <v>603</v>
      </c>
      <c r="D958" s="70"/>
      <c r="E958" s="45"/>
      <c r="F958" s="22"/>
      <c r="G958" s="46"/>
      <c r="H958" s="46"/>
      <c r="I958" s="47"/>
      <c r="J958" s="60"/>
    </row>
    <row r="959" spans="2:10" x14ac:dyDescent="0.25">
      <c r="B959" s="293"/>
      <c r="C959" s="81" t="s">
        <v>604</v>
      </c>
      <c r="D959" s="70" t="s">
        <v>21</v>
      </c>
      <c r="E959" s="56">
        <v>1</v>
      </c>
      <c r="F959" s="22"/>
      <c r="G959" s="46">
        <v>320.50195620917322</v>
      </c>
      <c r="H959" s="46">
        <f>G959*E959</f>
        <v>320.50195620917322</v>
      </c>
      <c r="I959" s="46"/>
      <c r="J959" s="60"/>
    </row>
    <row r="960" spans="2:10" x14ac:dyDescent="0.25">
      <c r="B960" s="293"/>
      <c r="C960" s="64"/>
      <c r="D960" s="70"/>
      <c r="E960" s="45"/>
      <c r="F960" s="22"/>
      <c r="G960" s="46"/>
      <c r="H960" s="46"/>
      <c r="I960" s="47"/>
      <c r="J960" s="60"/>
    </row>
    <row r="961" spans="2:10" ht="30" x14ac:dyDescent="0.25">
      <c r="B961" s="293">
        <v>80</v>
      </c>
      <c r="C961" s="73" t="s">
        <v>605</v>
      </c>
      <c r="D961" s="70"/>
      <c r="E961" s="45"/>
      <c r="F961" s="22"/>
      <c r="G961" s="46"/>
      <c r="H961" s="46"/>
      <c r="I961" s="47"/>
      <c r="J961" s="60"/>
    </row>
    <row r="962" spans="2:10" ht="105" x14ac:dyDescent="0.25">
      <c r="B962" s="293"/>
      <c r="C962" s="64" t="s">
        <v>606</v>
      </c>
      <c r="D962" s="70"/>
      <c r="E962" s="45"/>
      <c r="F962" s="22"/>
      <c r="G962" s="46"/>
      <c r="H962" s="46"/>
      <c r="I962" s="47"/>
      <c r="J962" s="60"/>
    </row>
    <row r="963" spans="2:10" x14ac:dyDescent="0.25">
      <c r="B963" s="293"/>
      <c r="C963" s="64"/>
      <c r="D963" s="70" t="s">
        <v>607</v>
      </c>
      <c r="E963" s="56">
        <v>1</v>
      </c>
      <c r="F963" s="22"/>
      <c r="G963" s="46">
        <v>1198.3986188690824</v>
      </c>
      <c r="H963" s="46">
        <f>G963*E963</f>
        <v>1198.3986188690824</v>
      </c>
      <c r="I963" s="46"/>
      <c r="J963" s="60"/>
    </row>
    <row r="964" spans="2:10" x14ac:dyDescent="0.25">
      <c r="B964" s="293"/>
      <c r="C964" s="64"/>
      <c r="D964" s="70"/>
      <c r="E964" s="45"/>
      <c r="F964" s="22"/>
      <c r="G964" s="46"/>
      <c r="H964" s="46"/>
      <c r="I964" s="47"/>
      <c r="J964" s="60"/>
    </row>
    <row r="965" spans="2:10" x14ac:dyDescent="0.25">
      <c r="B965" s="288" t="s">
        <v>608</v>
      </c>
      <c r="C965" s="158" t="s">
        <v>609</v>
      </c>
      <c r="D965" s="159"/>
      <c r="E965" s="159"/>
      <c r="F965" s="22"/>
      <c r="G965" s="160"/>
      <c r="H965" s="160"/>
      <c r="I965" s="161">
        <f>H989+H1042+H1046+H1058+H1065+H1071+H1084</f>
        <v>187148.29377014356</v>
      </c>
      <c r="J965" s="274"/>
    </row>
    <row r="966" spans="2:10" x14ac:dyDescent="0.25">
      <c r="B966" s="293"/>
      <c r="C966" s="64"/>
      <c r="D966" s="70"/>
      <c r="E966" s="45"/>
      <c r="F966" s="22"/>
      <c r="G966" s="46"/>
      <c r="H966" s="46"/>
      <c r="I966" s="47"/>
      <c r="J966" s="60"/>
    </row>
    <row r="967" spans="2:10" x14ac:dyDescent="0.25">
      <c r="B967" s="293">
        <v>81</v>
      </c>
      <c r="C967" s="73" t="s">
        <v>610</v>
      </c>
      <c r="D967" s="70"/>
      <c r="E967" s="45"/>
      <c r="F967" s="22"/>
      <c r="G967" s="46"/>
      <c r="H967" s="46"/>
      <c r="I967" s="47"/>
      <c r="J967" s="60"/>
    </row>
    <row r="968" spans="2:10" ht="60" x14ac:dyDescent="0.25">
      <c r="B968" s="293"/>
      <c r="C968" s="64" t="s">
        <v>611</v>
      </c>
      <c r="D968" s="70"/>
      <c r="E968" s="45"/>
      <c r="F968" s="22"/>
      <c r="G968" s="46"/>
      <c r="H968" s="46"/>
      <c r="I968" s="47"/>
      <c r="J968" s="60"/>
    </row>
    <row r="969" spans="2:10" x14ac:dyDescent="0.25">
      <c r="B969" s="293"/>
      <c r="C969" s="115" t="s">
        <v>612</v>
      </c>
      <c r="D969" s="70"/>
      <c r="E969" s="45">
        <v>13.090000000000002</v>
      </c>
      <c r="F969" s="22"/>
      <c r="G969" s="46"/>
      <c r="H969" s="46"/>
      <c r="I969" s="71"/>
      <c r="J969" s="260"/>
    </row>
    <row r="970" spans="2:10" x14ac:dyDescent="0.25">
      <c r="B970" s="293"/>
      <c r="C970" s="81" t="s">
        <v>613</v>
      </c>
      <c r="D970" s="70"/>
      <c r="E970" s="45">
        <v>7.7000000000000011</v>
      </c>
      <c r="F970" s="22"/>
      <c r="G970" s="46"/>
      <c r="H970" s="46"/>
      <c r="I970" s="47"/>
      <c r="J970" s="60"/>
    </row>
    <row r="971" spans="2:10" x14ac:dyDescent="0.25">
      <c r="B971" s="293"/>
      <c r="C971" s="80" t="s">
        <v>242</v>
      </c>
      <c r="D971" s="70"/>
      <c r="E971" s="45">
        <v>3.4100000000000006</v>
      </c>
      <c r="F971" s="22"/>
      <c r="G971" s="46"/>
      <c r="H971" s="46"/>
      <c r="I971" s="71"/>
      <c r="J971" s="260"/>
    </row>
    <row r="972" spans="2:10" x14ac:dyDescent="0.25">
      <c r="B972" s="293"/>
      <c r="C972" s="80" t="s">
        <v>614</v>
      </c>
      <c r="D972" s="70"/>
      <c r="E972" s="45">
        <v>2.4750000000000001</v>
      </c>
      <c r="F972" s="22"/>
      <c r="G972" s="46"/>
      <c r="H972" s="46"/>
      <c r="I972" s="71"/>
      <c r="J972" s="260"/>
    </row>
    <row r="973" spans="2:10" x14ac:dyDescent="0.25">
      <c r="B973" s="293"/>
      <c r="C973" s="80" t="s">
        <v>615</v>
      </c>
      <c r="D973" s="70"/>
      <c r="E973" s="45">
        <v>2.4750000000000001</v>
      </c>
      <c r="F973" s="22"/>
      <c r="G973" s="46"/>
      <c r="H973" s="46"/>
      <c r="I973" s="71"/>
      <c r="J973" s="260"/>
    </row>
    <row r="974" spans="2:10" x14ac:dyDescent="0.25">
      <c r="B974" s="293"/>
      <c r="C974" s="115" t="s">
        <v>616</v>
      </c>
      <c r="D974" s="70"/>
      <c r="E974" s="45">
        <v>59.510000000000005</v>
      </c>
      <c r="F974" s="22"/>
      <c r="G974" s="46"/>
      <c r="H974" s="46"/>
      <c r="I974" s="71"/>
      <c r="J974" s="260"/>
    </row>
    <row r="975" spans="2:10" x14ac:dyDescent="0.25">
      <c r="B975" s="293"/>
      <c r="C975" s="115" t="s">
        <v>617</v>
      </c>
      <c r="D975" s="70"/>
      <c r="E975" s="45">
        <v>48.89500000000001</v>
      </c>
      <c r="F975" s="22"/>
      <c r="G975" s="46"/>
      <c r="H975" s="46"/>
      <c r="I975" s="71"/>
      <c r="J975" s="260"/>
    </row>
    <row r="976" spans="2:10" x14ac:dyDescent="0.25">
      <c r="B976" s="293"/>
      <c r="C976" s="115" t="s">
        <v>618</v>
      </c>
      <c r="D976" s="70"/>
      <c r="E976" s="45">
        <v>36.300000000000004</v>
      </c>
      <c r="F976" s="22"/>
      <c r="G976" s="46"/>
      <c r="H976" s="46"/>
      <c r="I976" s="71"/>
      <c r="J976" s="260"/>
    </row>
    <row r="977" spans="2:10" x14ac:dyDescent="0.25">
      <c r="B977" s="293"/>
      <c r="C977" s="115" t="s">
        <v>277</v>
      </c>
      <c r="D977" s="70"/>
      <c r="E977" s="45">
        <v>1.595</v>
      </c>
      <c r="F977" s="22"/>
      <c r="G977" s="46"/>
      <c r="H977" s="46"/>
      <c r="I977" s="71"/>
      <c r="J977" s="260"/>
    </row>
    <row r="978" spans="2:10" x14ac:dyDescent="0.25">
      <c r="B978" s="293"/>
      <c r="C978" s="115" t="s">
        <v>619</v>
      </c>
      <c r="D978" s="70"/>
      <c r="E978" s="45">
        <v>15.07</v>
      </c>
      <c r="F978" s="22"/>
      <c r="G978" s="46"/>
      <c r="H978" s="46"/>
      <c r="I978" s="71"/>
      <c r="J978" s="260"/>
    </row>
    <row r="979" spans="2:10" x14ac:dyDescent="0.25">
      <c r="B979" s="293"/>
      <c r="C979" s="115" t="s">
        <v>620</v>
      </c>
      <c r="D979" s="70"/>
      <c r="E979" s="45">
        <v>22.263999999999999</v>
      </c>
      <c r="F979" s="22"/>
      <c r="G979" s="46"/>
      <c r="H979" s="46"/>
      <c r="I979" s="71"/>
      <c r="J979" s="260"/>
    </row>
    <row r="980" spans="2:10" x14ac:dyDescent="0.25">
      <c r="B980" s="293"/>
      <c r="C980" s="115" t="s">
        <v>621</v>
      </c>
      <c r="D980" s="70"/>
      <c r="E980" s="45">
        <v>24.013000000000002</v>
      </c>
      <c r="F980" s="22"/>
      <c r="G980" s="46"/>
      <c r="H980" s="46"/>
      <c r="I980" s="71"/>
      <c r="J980" s="260"/>
    </row>
    <row r="981" spans="2:10" x14ac:dyDescent="0.25">
      <c r="B981" s="293"/>
      <c r="C981" s="115" t="s">
        <v>622</v>
      </c>
      <c r="D981" s="70"/>
      <c r="E981" s="45">
        <v>65.010000000000005</v>
      </c>
      <c r="F981" s="22"/>
      <c r="G981" s="46"/>
      <c r="H981" s="46"/>
      <c r="I981" s="71"/>
      <c r="J981" s="260"/>
    </row>
    <row r="982" spans="2:10" x14ac:dyDescent="0.25">
      <c r="B982" s="293"/>
      <c r="C982" s="115" t="s">
        <v>623</v>
      </c>
      <c r="D982" s="70"/>
      <c r="E982" s="45">
        <v>124.79500000000002</v>
      </c>
      <c r="F982" s="22"/>
      <c r="G982" s="46"/>
      <c r="H982" s="46"/>
      <c r="I982" s="71"/>
      <c r="J982" s="260"/>
    </row>
    <row r="983" spans="2:10" x14ac:dyDescent="0.25">
      <c r="B983" s="293"/>
      <c r="C983" s="115" t="s">
        <v>624</v>
      </c>
      <c r="D983" s="70"/>
      <c r="E983" s="45">
        <v>61.446000000000005</v>
      </c>
      <c r="F983" s="22"/>
      <c r="G983" s="46"/>
      <c r="H983" s="46"/>
      <c r="I983" s="71"/>
      <c r="J983" s="260"/>
    </row>
    <row r="984" spans="2:10" x14ac:dyDescent="0.25">
      <c r="B984" s="293"/>
      <c r="C984" s="115" t="s">
        <v>625</v>
      </c>
      <c r="D984" s="70"/>
      <c r="E984" s="45">
        <v>25.080000000000002</v>
      </c>
      <c r="F984" s="22"/>
      <c r="G984" s="46"/>
      <c r="H984" s="46"/>
      <c r="I984" s="71"/>
      <c r="J984" s="260"/>
    </row>
    <row r="985" spans="2:10" x14ac:dyDescent="0.25">
      <c r="B985" s="293"/>
      <c r="C985" s="81" t="s">
        <v>626</v>
      </c>
      <c r="D985" s="70"/>
      <c r="E985" s="45"/>
      <c r="F985" s="22"/>
      <c r="G985" s="46"/>
      <c r="H985" s="46"/>
      <c r="I985" s="71"/>
      <c r="J985" s="260"/>
    </row>
    <row r="986" spans="2:10" x14ac:dyDescent="0.25">
      <c r="B986" s="293"/>
      <c r="C986" s="115" t="s">
        <v>627</v>
      </c>
      <c r="D986" s="70"/>
      <c r="E986" s="45">
        <v>13.948</v>
      </c>
      <c r="F986" s="22"/>
      <c r="G986" s="46"/>
      <c r="H986" s="46"/>
      <c r="I986" s="71"/>
      <c r="J986" s="260"/>
    </row>
    <row r="987" spans="2:10" x14ac:dyDescent="0.25">
      <c r="B987" s="293"/>
      <c r="C987" s="115" t="s">
        <v>628</v>
      </c>
      <c r="D987" s="70"/>
      <c r="E987" s="45">
        <v>18.568000000000001</v>
      </c>
      <c r="F987" s="22"/>
      <c r="G987" s="46"/>
      <c r="H987" s="46"/>
      <c r="I987" s="71"/>
      <c r="J987" s="260"/>
    </row>
    <row r="988" spans="2:10" x14ac:dyDescent="0.25">
      <c r="B988" s="293"/>
      <c r="C988" s="115" t="s">
        <v>629</v>
      </c>
      <c r="D988" s="70"/>
      <c r="E988" s="45">
        <v>7.8980000000000006</v>
      </c>
      <c r="F988" s="22"/>
      <c r="G988" s="46"/>
      <c r="H988" s="46"/>
      <c r="I988" s="71"/>
      <c r="J988" s="260"/>
    </row>
    <row r="989" spans="2:10" x14ac:dyDescent="0.25">
      <c r="B989" s="293"/>
      <c r="C989" s="64"/>
      <c r="D989" s="70" t="s">
        <v>34</v>
      </c>
      <c r="E989" s="56">
        <v>553.54200000000003</v>
      </c>
      <c r="F989" s="22"/>
      <c r="G989" s="46">
        <v>64.100391241834643</v>
      </c>
      <c r="H989" s="46">
        <f>G989*E989</f>
        <v>35482.258768787637</v>
      </c>
      <c r="I989" s="46"/>
      <c r="J989" s="260"/>
    </row>
    <row r="990" spans="2:10" x14ac:dyDescent="0.25">
      <c r="B990" s="293"/>
      <c r="C990" s="64"/>
      <c r="D990" s="70"/>
      <c r="E990" s="45"/>
      <c r="F990" s="22"/>
      <c r="G990" s="46"/>
      <c r="H990" s="46"/>
      <c r="I990" s="47"/>
      <c r="J990" s="60"/>
    </row>
    <row r="991" spans="2:10" x14ac:dyDescent="0.25">
      <c r="B991" s="293">
        <v>82</v>
      </c>
      <c r="C991" s="97" t="s">
        <v>630</v>
      </c>
      <c r="D991" s="70"/>
      <c r="E991" s="45"/>
      <c r="F991" s="22"/>
      <c r="G991" s="46"/>
      <c r="H991" s="46"/>
      <c r="I991" s="47"/>
      <c r="J991" s="60"/>
    </row>
    <row r="992" spans="2:10" ht="210" x14ac:dyDescent="0.25">
      <c r="B992" s="293"/>
      <c r="C992" s="59" t="s">
        <v>631</v>
      </c>
      <c r="D992" s="70"/>
      <c r="E992" s="45"/>
      <c r="F992" s="22"/>
      <c r="G992" s="46"/>
      <c r="H992" s="46"/>
      <c r="I992" s="47"/>
      <c r="J992" s="60"/>
    </row>
    <row r="993" spans="2:10" x14ac:dyDescent="0.25">
      <c r="B993" s="293"/>
      <c r="C993" s="115" t="s">
        <v>632</v>
      </c>
      <c r="D993" s="70"/>
      <c r="E993" s="45">
        <v>43.516000000000005</v>
      </c>
      <c r="F993" s="22"/>
      <c r="G993" s="46"/>
      <c r="H993" s="46"/>
      <c r="I993" s="71"/>
      <c r="J993" s="260"/>
    </row>
    <row r="994" spans="2:10" x14ac:dyDescent="0.25">
      <c r="B994" s="293"/>
      <c r="C994" s="80" t="s">
        <v>633</v>
      </c>
      <c r="D994" s="70"/>
      <c r="E994" s="45">
        <v>275.55</v>
      </c>
      <c r="F994" s="22"/>
      <c r="G994" s="46"/>
      <c r="H994" s="46"/>
      <c r="I994" s="71"/>
      <c r="J994" s="260"/>
    </row>
    <row r="995" spans="2:10" x14ac:dyDescent="0.25">
      <c r="B995" s="293"/>
      <c r="C995" s="80" t="s">
        <v>243</v>
      </c>
      <c r="D995" s="70"/>
      <c r="E995" s="45">
        <v>6.8750000000000009</v>
      </c>
      <c r="F995" s="22"/>
      <c r="G995" s="46"/>
      <c r="H995" s="46"/>
      <c r="I995" s="71"/>
      <c r="J995" s="260"/>
    </row>
    <row r="996" spans="2:10" x14ac:dyDescent="0.25">
      <c r="B996" s="293"/>
      <c r="C996" s="80" t="s">
        <v>244</v>
      </c>
      <c r="D996" s="70"/>
      <c r="E996" s="45">
        <v>14.586</v>
      </c>
      <c r="F996" s="22"/>
      <c r="G996" s="46"/>
      <c r="H996" s="46"/>
      <c r="I996" s="71"/>
      <c r="J996" s="260"/>
    </row>
    <row r="997" spans="2:10" x14ac:dyDescent="0.25">
      <c r="B997" s="293"/>
      <c r="C997" s="80" t="s">
        <v>634</v>
      </c>
      <c r="D997" s="70"/>
      <c r="E997" s="45">
        <v>52.602000000000004</v>
      </c>
      <c r="F997" s="22"/>
      <c r="G997" s="46"/>
      <c r="H997" s="46"/>
      <c r="I997" s="71"/>
      <c r="J997" s="260"/>
    </row>
    <row r="998" spans="2:10" x14ac:dyDescent="0.25">
      <c r="B998" s="293"/>
      <c r="C998" s="80" t="s">
        <v>245</v>
      </c>
      <c r="D998" s="70"/>
      <c r="E998" s="45">
        <v>6.3140000000000009</v>
      </c>
      <c r="F998" s="22"/>
      <c r="G998" s="46"/>
      <c r="H998" s="46"/>
      <c r="I998" s="71"/>
      <c r="J998" s="260"/>
    </row>
    <row r="999" spans="2:10" x14ac:dyDescent="0.25">
      <c r="B999" s="293"/>
      <c r="C999" s="80" t="s">
        <v>246</v>
      </c>
      <c r="D999" s="70"/>
      <c r="E999" s="45">
        <v>4.6310000000000002</v>
      </c>
      <c r="F999" s="22"/>
      <c r="G999" s="46"/>
      <c r="H999" s="46"/>
      <c r="I999" s="71"/>
      <c r="J999" s="260"/>
    </row>
    <row r="1000" spans="2:10" x14ac:dyDescent="0.25">
      <c r="B1000" s="293"/>
      <c r="C1000" s="80" t="s">
        <v>247</v>
      </c>
      <c r="D1000" s="70"/>
      <c r="E1000" s="45">
        <v>4.6310000000000002</v>
      </c>
      <c r="F1000" s="22"/>
      <c r="G1000" s="46"/>
      <c r="H1000" s="46"/>
      <c r="I1000" s="71"/>
      <c r="J1000" s="260"/>
    </row>
    <row r="1001" spans="2:10" x14ac:dyDescent="0.25">
      <c r="B1001" s="293"/>
      <c r="C1001" s="80" t="s">
        <v>248</v>
      </c>
      <c r="D1001" s="70"/>
      <c r="E1001" s="45">
        <v>4.6310000000000002</v>
      </c>
      <c r="F1001" s="22"/>
      <c r="G1001" s="46"/>
      <c r="H1001" s="46"/>
      <c r="I1001" s="71"/>
      <c r="J1001" s="260"/>
    </row>
    <row r="1002" spans="2:10" x14ac:dyDescent="0.25">
      <c r="B1002" s="293"/>
      <c r="C1002" s="80" t="s">
        <v>250</v>
      </c>
      <c r="D1002" s="70"/>
      <c r="E1002" s="45">
        <v>4.6310000000000002</v>
      </c>
      <c r="F1002" s="22"/>
      <c r="G1002" s="46"/>
      <c r="H1002" s="46"/>
      <c r="I1002" s="71"/>
      <c r="J1002" s="260"/>
    </row>
    <row r="1003" spans="2:10" x14ac:dyDescent="0.25">
      <c r="B1003" s="293"/>
      <c r="C1003" s="80" t="s">
        <v>251</v>
      </c>
      <c r="D1003" s="70"/>
      <c r="E1003" s="45">
        <v>4.6310000000000002</v>
      </c>
      <c r="F1003" s="22"/>
      <c r="G1003" s="46"/>
      <c r="H1003" s="46"/>
      <c r="I1003" s="71"/>
      <c r="J1003" s="260"/>
    </row>
    <row r="1004" spans="2:10" x14ac:dyDescent="0.25">
      <c r="B1004" s="293"/>
      <c r="C1004" s="80" t="s">
        <v>252</v>
      </c>
      <c r="D1004" s="70"/>
      <c r="E1004" s="45">
        <v>4.5979999999999999</v>
      </c>
      <c r="F1004" s="22"/>
      <c r="G1004" s="46"/>
      <c r="H1004" s="46"/>
      <c r="I1004" s="71"/>
      <c r="J1004" s="260"/>
    </row>
    <row r="1005" spans="2:10" x14ac:dyDescent="0.25">
      <c r="B1005" s="293"/>
      <c r="C1005" s="80" t="s">
        <v>253</v>
      </c>
      <c r="D1005" s="70"/>
      <c r="E1005" s="45">
        <v>4.620000000000001</v>
      </c>
      <c r="F1005" s="22"/>
      <c r="G1005" s="46"/>
      <c r="H1005" s="46"/>
      <c r="I1005" s="71"/>
      <c r="J1005" s="260"/>
    </row>
    <row r="1006" spans="2:10" x14ac:dyDescent="0.25">
      <c r="B1006" s="293"/>
      <c r="C1006" s="80" t="s">
        <v>254</v>
      </c>
      <c r="D1006" s="70"/>
      <c r="E1006" s="45">
        <v>4.6310000000000002</v>
      </c>
      <c r="F1006" s="22"/>
      <c r="G1006" s="46"/>
      <c r="H1006" s="46"/>
      <c r="I1006" s="71"/>
      <c r="J1006" s="260"/>
    </row>
    <row r="1007" spans="2:10" x14ac:dyDescent="0.25">
      <c r="B1007" s="293"/>
      <c r="C1007" s="80" t="s">
        <v>255</v>
      </c>
      <c r="D1007" s="70"/>
      <c r="E1007" s="45">
        <v>5.2690000000000001</v>
      </c>
      <c r="F1007" s="22"/>
      <c r="G1007" s="46"/>
      <c r="H1007" s="46"/>
      <c r="I1007" s="71"/>
      <c r="J1007" s="260"/>
    </row>
    <row r="1008" spans="2:10" x14ac:dyDescent="0.25">
      <c r="B1008" s="293"/>
      <c r="C1008" s="80" t="s">
        <v>256</v>
      </c>
      <c r="D1008" s="70"/>
      <c r="E1008" s="45">
        <v>24.145</v>
      </c>
      <c r="F1008" s="22"/>
      <c r="G1008" s="46"/>
      <c r="H1008" s="46"/>
      <c r="I1008" s="71"/>
      <c r="J1008" s="260"/>
    </row>
    <row r="1009" spans="2:10" x14ac:dyDescent="0.25">
      <c r="B1009" s="293"/>
      <c r="C1009" s="80" t="s">
        <v>635</v>
      </c>
      <c r="D1009" s="70"/>
      <c r="E1009" s="45">
        <v>0</v>
      </c>
      <c r="F1009" s="22"/>
      <c r="G1009" s="46"/>
      <c r="H1009" s="46"/>
      <c r="I1009" s="71"/>
      <c r="J1009" s="260"/>
    </row>
    <row r="1010" spans="2:10" x14ac:dyDescent="0.25">
      <c r="B1010" s="293"/>
      <c r="C1010" s="80" t="s">
        <v>636</v>
      </c>
      <c r="D1010" s="70"/>
      <c r="E1010" s="45">
        <v>11.495000000000001</v>
      </c>
      <c r="F1010" s="22"/>
      <c r="G1010" s="46"/>
      <c r="H1010" s="46"/>
      <c r="I1010" s="71"/>
      <c r="J1010" s="260"/>
    </row>
    <row r="1011" spans="2:10" x14ac:dyDescent="0.25">
      <c r="B1011" s="293"/>
      <c r="C1011" s="80" t="s">
        <v>637</v>
      </c>
      <c r="D1011" s="70"/>
      <c r="E1011" s="45">
        <v>13.255000000000003</v>
      </c>
      <c r="F1011" s="22"/>
      <c r="G1011" s="46"/>
      <c r="H1011" s="46"/>
      <c r="I1011" s="71"/>
      <c r="J1011" s="260"/>
    </row>
    <row r="1012" spans="2:10" x14ac:dyDescent="0.25">
      <c r="B1012" s="293"/>
      <c r="C1012" s="80" t="s">
        <v>258</v>
      </c>
      <c r="D1012" s="70"/>
      <c r="E1012" s="45">
        <v>9.2620000000000005</v>
      </c>
      <c r="F1012" s="22"/>
      <c r="G1012" s="46"/>
      <c r="H1012" s="46"/>
      <c r="I1012" s="71"/>
      <c r="J1012" s="260"/>
    </row>
    <row r="1013" spans="2:10" x14ac:dyDescent="0.25">
      <c r="B1013" s="293"/>
      <c r="C1013" s="80" t="s">
        <v>259</v>
      </c>
      <c r="D1013" s="70"/>
      <c r="E1013" s="45">
        <v>5.2690000000000001</v>
      </c>
      <c r="F1013" s="22"/>
      <c r="G1013" s="46"/>
      <c r="H1013" s="46"/>
      <c r="I1013" s="71"/>
      <c r="J1013" s="260"/>
    </row>
    <row r="1014" spans="2:10" x14ac:dyDescent="0.25">
      <c r="B1014" s="293"/>
      <c r="C1014" s="80" t="s">
        <v>260</v>
      </c>
      <c r="D1014" s="70"/>
      <c r="E1014" s="45">
        <v>9.152000000000001</v>
      </c>
      <c r="F1014" s="22"/>
      <c r="G1014" s="46"/>
      <c r="H1014" s="46"/>
      <c r="I1014" s="71"/>
      <c r="J1014" s="260"/>
    </row>
    <row r="1015" spans="2:10" x14ac:dyDescent="0.25">
      <c r="B1015" s="293"/>
      <c r="C1015" s="80" t="s">
        <v>261</v>
      </c>
      <c r="D1015" s="70"/>
      <c r="E1015" s="45">
        <v>5.28</v>
      </c>
      <c r="F1015" s="22"/>
      <c r="G1015" s="46"/>
      <c r="H1015" s="46"/>
      <c r="I1015" s="71"/>
      <c r="J1015" s="260"/>
    </row>
    <row r="1016" spans="2:10" x14ac:dyDescent="0.25">
      <c r="B1016" s="293"/>
      <c r="C1016" s="80" t="s">
        <v>262</v>
      </c>
      <c r="D1016" s="70"/>
      <c r="E1016" s="45">
        <v>5.0820000000000007</v>
      </c>
      <c r="F1016" s="22"/>
      <c r="G1016" s="46"/>
      <c r="H1016" s="46"/>
      <c r="I1016" s="71"/>
      <c r="J1016" s="260"/>
    </row>
    <row r="1017" spans="2:10" x14ac:dyDescent="0.25">
      <c r="B1017" s="293"/>
      <c r="C1017" s="80" t="s">
        <v>264</v>
      </c>
      <c r="D1017" s="70"/>
      <c r="E1017" s="45">
        <v>4.6640000000000006</v>
      </c>
      <c r="F1017" s="22"/>
      <c r="G1017" s="46"/>
      <c r="H1017" s="46"/>
      <c r="I1017" s="71"/>
      <c r="J1017" s="260"/>
    </row>
    <row r="1018" spans="2:10" x14ac:dyDescent="0.25">
      <c r="B1018" s="293"/>
      <c r="C1018" s="80" t="s">
        <v>265</v>
      </c>
      <c r="D1018" s="70"/>
      <c r="E1018" s="45">
        <v>4.9280000000000008</v>
      </c>
      <c r="F1018" s="22"/>
      <c r="G1018" s="46"/>
      <c r="H1018" s="46"/>
      <c r="I1018" s="71"/>
      <c r="J1018" s="260"/>
    </row>
    <row r="1019" spans="2:10" x14ac:dyDescent="0.25">
      <c r="B1019" s="293"/>
      <c r="C1019" s="80" t="s">
        <v>266</v>
      </c>
      <c r="D1019" s="70"/>
      <c r="E1019" s="45">
        <v>6.8750000000000009</v>
      </c>
      <c r="F1019" s="22"/>
      <c r="G1019" s="46"/>
      <c r="H1019" s="46"/>
      <c r="I1019" s="71"/>
      <c r="J1019" s="260"/>
    </row>
    <row r="1020" spans="2:10" x14ac:dyDescent="0.25">
      <c r="B1020" s="293"/>
      <c r="C1020" s="80" t="s">
        <v>267</v>
      </c>
      <c r="D1020" s="70"/>
      <c r="E1020" s="45">
        <v>5.2690000000000001</v>
      </c>
      <c r="F1020" s="22"/>
      <c r="G1020" s="46"/>
      <c r="H1020" s="46"/>
      <c r="I1020" s="71"/>
      <c r="J1020" s="260"/>
    </row>
    <row r="1021" spans="2:10" x14ac:dyDescent="0.25">
      <c r="B1021" s="293"/>
      <c r="C1021" s="80" t="s">
        <v>268</v>
      </c>
      <c r="D1021" s="70"/>
      <c r="E1021" s="45">
        <v>4.9719999999999995</v>
      </c>
      <c r="F1021" s="22"/>
      <c r="G1021" s="46"/>
      <c r="H1021" s="46"/>
      <c r="I1021" s="71"/>
      <c r="J1021" s="260"/>
    </row>
    <row r="1022" spans="2:10" x14ac:dyDescent="0.25">
      <c r="B1022" s="293"/>
      <c r="C1022" s="80" t="s">
        <v>269</v>
      </c>
      <c r="D1022" s="70"/>
      <c r="E1022" s="45">
        <v>6.0940000000000003</v>
      </c>
      <c r="F1022" s="22"/>
      <c r="G1022" s="46"/>
      <c r="H1022" s="46"/>
      <c r="I1022" s="71"/>
      <c r="J1022" s="260"/>
    </row>
    <row r="1023" spans="2:10" x14ac:dyDescent="0.25">
      <c r="B1023" s="293"/>
      <c r="C1023" s="80" t="s">
        <v>270</v>
      </c>
      <c r="D1023" s="70"/>
      <c r="E1023" s="45">
        <v>6.4130000000000003</v>
      </c>
      <c r="F1023" s="22"/>
      <c r="G1023" s="46"/>
      <c r="H1023" s="46"/>
      <c r="I1023" s="71"/>
      <c r="J1023" s="260"/>
    </row>
    <row r="1024" spans="2:10" x14ac:dyDescent="0.25">
      <c r="B1024" s="293"/>
      <c r="C1024" s="80" t="s">
        <v>271</v>
      </c>
      <c r="D1024" s="70"/>
      <c r="E1024" s="45">
        <v>6.2150000000000007</v>
      </c>
      <c r="F1024" s="22"/>
      <c r="G1024" s="46"/>
      <c r="H1024" s="46"/>
      <c r="I1024" s="71"/>
      <c r="J1024" s="260"/>
    </row>
    <row r="1025" spans="2:10" x14ac:dyDescent="0.25">
      <c r="B1025" s="293"/>
      <c r="C1025" s="80" t="s">
        <v>272</v>
      </c>
      <c r="D1025" s="70"/>
      <c r="E1025" s="45">
        <v>6.2039999999999997</v>
      </c>
      <c r="F1025" s="22"/>
      <c r="G1025" s="46"/>
      <c r="H1025" s="46"/>
      <c r="I1025" s="71"/>
      <c r="J1025" s="260"/>
    </row>
    <row r="1026" spans="2:10" x14ac:dyDescent="0.25">
      <c r="B1026" s="293"/>
      <c r="C1026" s="80" t="s">
        <v>273</v>
      </c>
      <c r="D1026" s="70"/>
      <c r="E1026" s="45">
        <v>5.2140000000000004</v>
      </c>
      <c r="F1026" s="22"/>
      <c r="G1026" s="46"/>
      <c r="H1026" s="46"/>
      <c r="I1026" s="71"/>
      <c r="J1026" s="260"/>
    </row>
    <row r="1027" spans="2:10" x14ac:dyDescent="0.25">
      <c r="B1027" s="293"/>
      <c r="C1027" s="80" t="s">
        <v>274</v>
      </c>
      <c r="D1027" s="70"/>
      <c r="E1027" s="45">
        <v>18.04</v>
      </c>
      <c r="F1027" s="22"/>
      <c r="G1027" s="46"/>
      <c r="H1027" s="46"/>
      <c r="I1027" s="71"/>
      <c r="J1027" s="260"/>
    </row>
    <row r="1028" spans="2:10" x14ac:dyDescent="0.25">
      <c r="B1028" s="293"/>
      <c r="C1028" s="80" t="s">
        <v>275</v>
      </c>
      <c r="D1028" s="70"/>
      <c r="E1028" s="45">
        <v>4.4219999999999997</v>
      </c>
      <c r="F1028" s="22"/>
      <c r="G1028" s="46"/>
      <c r="H1028" s="46"/>
      <c r="I1028" s="71"/>
      <c r="J1028" s="260"/>
    </row>
    <row r="1029" spans="2:10" x14ac:dyDescent="0.25">
      <c r="B1029" s="293"/>
      <c r="C1029" s="80" t="s">
        <v>276</v>
      </c>
      <c r="D1029" s="70"/>
      <c r="E1029" s="45">
        <v>4.4330000000000007</v>
      </c>
      <c r="F1029" s="22"/>
      <c r="G1029" s="46"/>
      <c r="H1029" s="46"/>
      <c r="I1029" s="71"/>
      <c r="J1029" s="260"/>
    </row>
    <row r="1030" spans="2:10" x14ac:dyDescent="0.25">
      <c r="B1030" s="293"/>
      <c r="C1030" s="80" t="s">
        <v>638</v>
      </c>
      <c r="D1030" s="70"/>
      <c r="E1030" s="45">
        <v>23.54</v>
      </c>
      <c r="F1030" s="22"/>
      <c r="G1030" s="46"/>
      <c r="H1030" s="46"/>
      <c r="I1030" s="71"/>
      <c r="J1030" s="260"/>
    </row>
    <row r="1031" spans="2:10" x14ac:dyDescent="0.25">
      <c r="B1031" s="293"/>
      <c r="C1031" s="80" t="s">
        <v>97</v>
      </c>
      <c r="D1031" s="70"/>
      <c r="E1031" s="45">
        <v>6.1710000000000012</v>
      </c>
      <c r="F1031" s="22"/>
      <c r="G1031" s="46"/>
      <c r="H1031" s="46"/>
      <c r="I1031" s="71"/>
      <c r="J1031" s="260"/>
    </row>
    <row r="1032" spans="2:10" x14ac:dyDescent="0.25">
      <c r="B1032" s="293"/>
      <c r="C1032" s="80" t="s">
        <v>639</v>
      </c>
      <c r="D1032" s="70"/>
      <c r="E1032" s="45">
        <v>8.14</v>
      </c>
      <c r="F1032" s="22"/>
      <c r="G1032" s="46"/>
      <c r="H1032" s="46"/>
      <c r="I1032" s="71"/>
      <c r="J1032" s="260"/>
    </row>
    <row r="1033" spans="2:10" x14ac:dyDescent="0.25">
      <c r="B1033" s="293"/>
      <c r="C1033" s="80" t="s">
        <v>278</v>
      </c>
      <c r="D1033" s="70"/>
      <c r="E1033" s="45">
        <v>6.3580000000000005</v>
      </c>
      <c r="F1033" s="22"/>
      <c r="G1033" s="46"/>
      <c r="H1033" s="46"/>
      <c r="I1033" s="71"/>
      <c r="J1033" s="260"/>
    </row>
    <row r="1034" spans="2:10" x14ac:dyDescent="0.25">
      <c r="B1034" s="293"/>
      <c r="C1034" s="80" t="s">
        <v>279</v>
      </c>
      <c r="D1034" s="70"/>
      <c r="E1034" s="45">
        <v>4.5430000000000001</v>
      </c>
      <c r="F1034" s="22"/>
      <c r="G1034" s="46"/>
      <c r="H1034" s="46"/>
      <c r="I1034" s="71"/>
      <c r="J1034" s="260"/>
    </row>
    <row r="1035" spans="2:10" x14ac:dyDescent="0.25">
      <c r="B1035" s="293"/>
      <c r="C1035" s="80" t="s">
        <v>280</v>
      </c>
      <c r="D1035" s="70"/>
      <c r="E1035" s="45">
        <v>4.9169999999999998</v>
      </c>
      <c r="F1035" s="22"/>
      <c r="G1035" s="46"/>
      <c r="H1035" s="46"/>
      <c r="I1035" s="71"/>
      <c r="J1035" s="260"/>
    </row>
    <row r="1036" spans="2:10" x14ac:dyDescent="0.25">
      <c r="B1036" s="293"/>
      <c r="C1036" s="80" t="s">
        <v>640</v>
      </c>
      <c r="D1036" s="70"/>
      <c r="E1036" s="45">
        <v>4.0150000000000006</v>
      </c>
      <c r="F1036" s="22"/>
      <c r="G1036" s="46"/>
      <c r="H1036" s="46"/>
      <c r="I1036" s="71"/>
      <c r="J1036" s="260"/>
    </row>
    <row r="1037" spans="2:10" x14ac:dyDescent="0.25">
      <c r="B1037" s="293"/>
      <c r="C1037" s="80" t="s">
        <v>641</v>
      </c>
      <c r="D1037" s="70"/>
      <c r="E1037" s="45">
        <v>3.4650000000000003</v>
      </c>
      <c r="F1037" s="22"/>
      <c r="G1037" s="46"/>
      <c r="H1037" s="46"/>
      <c r="I1037" s="71"/>
      <c r="J1037" s="260"/>
    </row>
    <row r="1038" spans="2:10" x14ac:dyDescent="0.25">
      <c r="B1038" s="293"/>
      <c r="C1038" s="80" t="s">
        <v>642</v>
      </c>
      <c r="D1038" s="70"/>
      <c r="E1038" s="45">
        <v>5.8520000000000012</v>
      </c>
      <c r="F1038" s="22"/>
      <c r="G1038" s="46"/>
      <c r="H1038" s="46"/>
      <c r="I1038" s="71"/>
      <c r="J1038" s="260"/>
    </row>
    <row r="1039" spans="2:10" x14ac:dyDescent="0.25">
      <c r="B1039" s="293"/>
      <c r="C1039" s="80" t="s">
        <v>643</v>
      </c>
      <c r="D1039" s="70"/>
      <c r="E1039" s="45">
        <v>21.12</v>
      </c>
      <c r="F1039" s="22"/>
      <c r="G1039" s="46"/>
      <c r="H1039" s="46"/>
      <c r="I1039" s="71"/>
      <c r="J1039" s="260"/>
    </row>
    <row r="1040" spans="2:10" x14ac:dyDescent="0.25">
      <c r="B1040" s="293"/>
      <c r="C1040" s="80" t="s">
        <v>283</v>
      </c>
      <c r="D1040" s="70"/>
      <c r="E1040" s="45">
        <v>9.9880000000000013</v>
      </c>
      <c r="F1040" s="22"/>
      <c r="G1040" s="46"/>
      <c r="H1040" s="46"/>
      <c r="I1040" s="71"/>
      <c r="J1040" s="260"/>
    </row>
    <row r="1041" spans="2:10" x14ac:dyDescent="0.25">
      <c r="B1041" s="293"/>
      <c r="C1041" s="80" t="s">
        <v>284</v>
      </c>
      <c r="D1041" s="70"/>
      <c r="E1041" s="45">
        <v>21.835000000000004</v>
      </c>
      <c r="F1041" s="22"/>
      <c r="G1041" s="46"/>
      <c r="H1041" s="46"/>
      <c r="I1041" s="71"/>
      <c r="J1041" s="260"/>
    </row>
    <row r="1042" spans="2:10" x14ac:dyDescent="0.25">
      <c r="B1042" s="293"/>
      <c r="C1042" s="80"/>
      <c r="D1042" s="70" t="s">
        <v>34</v>
      </c>
      <c r="E1042" s="56">
        <v>728.34300000000007</v>
      </c>
      <c r="F1042" s="22"/>
      <c r="G1042" s="46">
        <v>111.47894129014719</v>
      </c>
      <c r="H1042" s="46">
        <f>G1042*E1042</f>
        <v>81194.906536089678</v>
      </c>
      <c r="I1042" s="46"/>
      <c r="J1042" s="260"/>
    </row>
    <row r="1043" spans="2:10" x14ac:dyDescent="0.25">
      <c r="B1043" s="293"/>
      <c r="C1043" s="81"/>
      <c r="D1043" s="70"/>
      <c r="E1043" s="45"/>
      <c r="F1043" s="22"/>
      <c r="G1043" s="46"/>
      <c r="H1043" s="46"/>
      <c r="I1043" s="47"/>
      <c r="J1043" s="60"/>
    </row>
    <row r="1044" spans="2:10" x14ac:dyDescent="0.25">
      <c r="B1044" s="293">
        <v>83</v>
      </c>
      <c r="C1044" s="97" t="s">
        <v>644</v>
      </c>
      <c r="D1044" s="70"/>
      <c r="E1044" s="45"/>
      <c r="F1044" s="22"/>
      <c r="G1044" s="46"/>
      <c r="H1044" s="46"/>
      <c r="I1044" s="47"/>
      <c r="J1044" s="60"/>
    </row>
    <row r="1045" spans="2:10" ht="165" x14ac:dyDescent="0.25">
      <c r="B1045" s="293"/>
      <c r="C1045" s="64" t="s">
        <v>645</v>
      </c>
      <c r="D1045" s="70"/>
      <c r="E1045" s="45"/>
      <c r="F1045" s="22"/>
      <c r="G1045" s="46"/>
      <c r="H1045" s="46"/>
      <c r="I1045" s="47"/>
      <c r="J1045" s="60"/>
    </row>
    <row r="1046" spans="2:10" x14ac:dyDescent="0.25">
      <c r="B1046" s="293"/>
      <c r="C1046" s="80" t="s">
        <v>639</v>
      </c>
      <c r="D1046" s="51" t="s">
        <v>34</v>
      </c>
      <c r="E1046" s="56">
        <v>8.14</v>
      </c>
      <c r="F1046" s="22"/>
      <c r="G1046" s="46">
        <v>111.47894129014719</v>
      </c>
      <c r="H1046" s="46">
        <f>G1046*E1046</f>
        <v>907.43858210179815</v>
      </c>
      <c r="I1046" s="46"/>
      <c r="J1046" s="260"/>
    </row>
    <row r="1047" spans="2:10" x14ac:dyDescent="0.25">
      <c r="B1047" s="293"/>
      <c r="C1047" s="64"/>
      <c r="D1047" s="70"/>
      <c r="E1047" s="45"/>
      <c r="F1047" s="22"/>
      <c r="G1047" s="46"/>
      <c r="H1047" s="46"/>
      <c r="I1047" s="47"/>
      <c r="J1047" s="60"/>
    </row>
    <row r="1048" spans="2:10" x14ac:dyDescent="0.25">
      <c r="B1048" s="293">
        <v>84</v>
      </c>
      <c r="C1048" s="97" t="s">
        <v>646</v>
      </c>
      <c r="D1048" s="70"/>
      <c r="E1048" s="45"/>
      <c r="F1048" s="22"/>
      <c r="G1048" s="46"/>
      <c r="H1048" s="46"/>
      <c r="I1048" s="47"/>
      <c r="J1048" s="60"/>
    </row>
    <row r="1049" spans="2:10" ht="90" x14ac:dyDescent="0.25">
      <c r="B1049" s="293"/>
      <c r="C1049" s="64" t="s">
        <v>647</v>
      </c>
      <c r="D1049" s="70"/>
      <c r="E1049" s="45"/>
      <c r="F1049" s="22"/>
      <c r="G1049" s="46"/>
      <c r="H1049" s="46"/>
      <c r="I1049" s="47"/>
      <c r="J1049" s="60"/>
    </row>
    <row r="1050" spans="2:10" x14ac:dyDescent="0.25">
      <c r="B1050" s="293"/>
      <c r="C1050" s="115" t="s">
        <v>648</v>
      </c>
      <c r="D1050" s="70"/>
      <c r="E1050" s="45">
        <v>51.370000000000005</v>
      </c>
      <c r="F1050" s="22"/>
      <c r="G1050" s="46"/>
      <c r="H1050" s="46"/>
      <c r="I1050" s="71"/>
      <c r="J1050" s="260"/>
    </row>
    <row r="1051" spans="2:10" x14ac:dyDescent="0.25">
      <c r="B1051" s="293"/>
      <c r="C1051" s="115" t="s">
        <v>616</v>
      </c>
      <c r="D1051" s="70"/>
      <c r="E1051" s="45">
        <v>90.337500000000006</v>
      </c>
      <c r="F1051" s="22"/>
      <c r="G1051" s="46"/>
      <c r="H1051" s="46"/>
      <c r="I1051" s="71"/>
      <c r="J1051" s="260"/>
    </row>
    <row r="1052" spans="2:10" x14ac:dyDescent="0.25">
      <c r="B1052" s="293"/>
      <c r="C1052" s="115" t="s">
        <v>617</v>
      </c>
      <c r="D1052" s="70"/>
      <c r="E1052" s="45">
        <v>64.900000000000006</v>
      </c>
      <c r="F1052" s="22"/>
      <c r="G1052" s="46"/>
      <c r="H1052" s="46"/>
      <c r="I1052" s="71"/>
      <c r="J1052" s="260"/>
    </row>
    <row r="1053" spans="2:10" x14ac:dyDescent="0.25">
      <c r="B1053" s="293"/>
      <c r="C1053" s="115" t="s">
        <v>619</v>
      </c>
      <c r="D1053" s="70"/>
      <c r="E1053" s="45">
        <v>23.4025</v>
      </c>
      <c r="F1053" s="22"/>
      <c r="G1053" s="46"/>
      <c r="H1053" s="46"/>
      <c r="I1053" s="71"/>
      <c r="J1053" s="260"/>
    </row>
    <row r="1054" spans="2:10" x14ac:dyDescent="0.25">
      <c r="B1054" s="293"/>
      <c r="C1054" s="115" t="s">
        <v>620</v>
      </c>
      <c r="D1054" s="70"/>
      <c r="E1054" s="45">
        <v>22.263999999999999</v>
      </c>
      <c r="F1054" s="22"/>
      <c r="G1054" s="46"/>
      <c r="H1054" s="46"/>
      <c r="I1054" s="71"/>
      <c r="J1054" s="260"/>
    </row>
    <row r="1055" spans="2:10" x14ac:dyDescent="0.25">
      <c r="B1055" s="293"/>
      <c r="C1055" s="115" t="s">
        <v>622</v>
      </c>
      <c r="D1055" s="70"/>
      <c r="E1055" s="45">
        <v>85.195000000000007</v>
      </c>
      <c r="F1055" s="22"/>
      <c r="G1055" s="46"/>
      <c r="H1055" s="46"/>
      <c r="I1055" s="71"/>
      <c r="J1055" s="260"/>
    </row>
    <row r="1056" spans="2:10" x14ac:dyDescent="0.25">
      <c r="B1056" s="293"/>
      <c r="C1056" s="115" t="s">
        <v>623</v>
      </c>
      <c r="D1056" s="70"/>
      <c r="E1056" s="45">
        <v>124.79500000000002</v>
      </c>
      <c r="F1056" s="22"/>
      <c r="G1056" s="46"/>
      <c r="H1056" s="46"/>
      <c r="I1056" s="71"/>
      <c r="J1056" s="260"/>
    </row>
    <row r="1057" spans="2:10" x14ac:dyDescent="0.25">
      <c r="B1057" s="293"/>
      <c r="C1057" s="115" t="s">
        <v>624</v>
      </c>
      <c r="D1057" s="70"/>
      <c r="E1057" s="45">
        <v>61.446000000000005</v>
      </c>
      <c r="F1057" s="22"/>
      <c r="G1057" s="46"/>
      <c r="H1057" s="46"/>
      <c r="I1057" s="71"/>
      <c r="J1057" s="260"/>
    </row>
    <row r="1058" spans="2:10" x14ac:dyDescent="0.25">
      <c r="B1058" s="293"/>
      <c r="C1058" s="64"/>
      <c r="D1058" s="70" t="s">
        <v>34</v>
      </c>
      <c r="E1058" s="56">
        <v>523.71</v>
      </c>
      <c r="F1058" s="22"/>
      <c r="G1058" s="46">
        <v>47.378550048312562</v>
      </c>
      <c r="H1058" s="46">
        <f>G1058*E1058</f>
        <v>24812.620445801775</v>
      </c>
      <c r="I1058" s="46"/>
      <c r="J1058" s="260"/>
    </row>
    <row r="1059" spans="2:10" x14ac:dyDescent="0.25">
      <c r="B1059" s="293"/>
      <c r="C1059" s="64"/>
      <c r="D1059" s="70"/>
      <c r="E1059" s="45"/>
      <c r="F1059" s="22"/>
      <c r="G1059" s="46"/>
      <c r="H1059" s="46"/>
      <c r="I1059" s="47"/>
      <c r="J1059" s="60"/>
    </row>
    <row r="1060" spans="2:10" x14ac:dyDescent="0.25">
      <c r="B1060" s="293">
        <v>85</v>
      </c>
      <c r="C1060" s="97" t="s">
        <v>649</v>
      </c>
      <c r="D1060" s="70"/>
      <c r="E1060" s="45"/>
      <c r="F1060" s="22"/>
      <c r="G1060" s="46"/>
      <c r="H1060" s="46"/>
      <c r="I1060" s="47"/>
      <c r="J1060" s="60"/>
    </row>
    <row r="1061" spans="2:10" ht="225" x14ac:dyDescent="0.25">
      <c r="B1061" s="293"/>
      <c r="C1061" s="64" t="s">
        <v>650</v>
      </c>
      <c r="D1061" s="70"/>
      <c r="E1061" s="45"/>
      <c r="F1061" s="22"/>
      <c r="G1061" s="46"/>
      <c r="H1061" s="46"/>
      <c r="I1061" s="47"/>
      <c r="J1061" s="60"/>
    </row>
    <row r="1062" spans="2:10" x14ac:dyDescent="0.25">
      <c r="B1062" s="293"/>
      <c r="C1062" s="115" t="s">
        <v>648</v>
      </c>
      <c r="D1062" s="70"/>
      <c r="E1062" s="45">
        <v>51.370000000000005</v>
      </c>
      <c r="F1062" s="22"/>
      <c r="G1062" s="46"/>
      <c r="H1062" s="46"/>
      <c r="I1062" s="71"/>
      <c r="J1062" s="260"/>
    </row>
    <row r="1063" spans="2:10" x14ac:dyDescent="0.25">
      <c r="B1063" s="293"/>
      <c r="C1063" s="115" t="s">
        <v>632</v>
      </c>
      <c r="D1063" s="70"/>
      <c r="E1063" s="45">
        <v>21.362000000000002</v>
      </c>
      <c r="F1063" s="22"/>
      <c r="G1063" s="46"/>
      <c r="H1063" s="46"/>
      <c r="I1063" s="71"/>
      <c r="J1063" s="260"/>
    </row>
    <row r="1064" spans="2:10" x14ac:dyDescent="0.25">
      <c r="B1064" s="293"/>
      <c r="C1064" s="81" t="s">
        <v>651</v>
      </c>
      <c r="D1064" s="70"/>
      <c r="E1064" s="45">
        <v>261.8</v>
      </c>
      <c r="F1064" s="22"/>
      <c r="G1064" s="46"/>
      <c r="H1064" s="46"/>
      <c r="I1064" s="47"/>
      <c r="J1064" s="60"/>
    </row>
    <row r="1065" spans="2:10" x14ac:dyDescent="0.25">
      <c r="B1065" s="293"/>
      <c r="C1065" s="64"/>
      <c r="D1065" s="70" t="s">
        <v>34</v>
      </c>
      <c r="E1065" s="56">
        <v>334.53200000000004</v>
      </c>
      <c r="F1065" s="22"/>
      <c r="G1065" s="46">
        <v>101.7245339272593</v>
      </c>
      <c r="H1065" s="46">
        <f>G1065*E1065</f>
        <v>34030.111783753913</v>
      </c>
      <c r="I1065" s="46"/>
      <c r="J1065" s="60"/>
    </row>
    <row r="1066" spans="2:10" x14ac:dyDescent="0.25">
      <c r="B1066" s="293"/>
      <c r="C1066" s="64"/>
      <c r="D1066" s="70"/>
      <c r="E1066" s="45"/>
      <c r="F1066" s="22"/>
      <c r="G1066" s="46"/>
      <c r="H1066" s="46"/>
      <c r="I1066" s="47"/>
      <c r="J1066" s="60"/>
    </row>
    <row r="1067" spans="2:10" x14ac:dyDescent="0.25">
      <c r="B1067" s="293">
        <v>86</v>
      </c>
      <c r="C1067" s="73" t="s">
        <v>652</v>
      </c>
      <c r="D1067" s="70"/>
      <c r="E1067" s="45"/>
      <c r="F1067" s="22"/>
      <c r="G1067" s="46"/>
      <c r="H1067" s="46"/>
      <c r="I1067" s="47"/>
      <c r="J1067" s="60"/>
    </row>
    <row r="1068" spans="2:10" ht="60" x14ac:dyDescent="0.25">
      <c r="B1068" s="293"/>
      <c r="C1068" s="64" t="s">
        <v>653</v>
      </c>
      <c r="D1068" s="70"/>
      <c r="E1068" s="45"/>
      <c r="F1068" s="22"/>
      <c r="G1068" s="46"/>
      <c r="H1068" s="46"/>
      <c r="I1068" s="47"/>
      <c r="J1068" s="60"/>
    </row>
    <row r="1069" spans="2:10" x14ac:dyDescent="0.25">
      <c r="B1069" s="293"/>
      <c r="C1069" s="115" t="s">
        <v>654</v>
      </c>
      <c r="D1069" s="70"/>
      <c r="E1069" s="45">
        <v>35.31</v>
      </c>
      <c r="F1069" s="22"/>
      <c r="G1069" s="46"/>
      <c r="H1069" s="46"/>
      <c r="I1069" s="47"/>
      <c r="J1069" s="60"/>
    </row>
    <row r="1070" spans="2:10" x14ac:dyDescent="0.25">
      <c r="B1070" s="293"/>
      <c r="C1070" s="115" t="s">
        <v>655</v>
      </c>
      <c r="D1070" s="70"/>
      <c r="E1070" s="45">
        <v>35.860000000000007</v>
      </c>
      <c r="F1070" s="22"/>
      <c r="G1070" s="46"/>
      <c r="H1070" s="46"/>
      <c r="I1070" s="47"/>
      <c r="J1070" s="60"/>
    </row>
    <row r="1071" spans="2:10" x14ac:dyDescent="0.25">
      <c r="B1071" s="293"/>
      <c r="C1071" s="81"/>
      <c r="D1071" s="70" t="s">
        <v>34</v>
      </c>
      <c r="E1071" s="56">
        <v>71.170000000000016</v>
      </c>
      <c r="F1071" s="22"/>
      <c r="G1071" s="46">
        <v>64.100391241834643</v>
      </c>
      <c r="H1071" s="46">
        <f>G1071*E1071</f>
        <v>4562.024844681373</v>
      </c>
      <c r="I1071" s="46"/>
      <c r="J1071" s="60"/>
    </row>
    <row r="1072" spans="2:10" x14ac:dyDescent="0.25">
      <c r="B1072" s="293"/>
      <c r="C1072" s="81"/>
      <c r="D1072" s="70"/>
      <c r="E1072" s="45"/>
      <c r="F1072" s="22"/>
      <c r="G1072" s="46"/>
      <c r="H1072" s="46"/>
      <c r="I1072" s="47"/>
      <c r="J1072" s="60"/>
    </row>
    <row r="1073" spans="2:10" ht="30" x14ac:dyDescent="0.25">
      <c r="B1073" s="293">
        <v>87</v>
      </c>
      <c r="C1073" s="73" t="s">
        <v>656</v>
      </c>
      <c r="D1073" s="70"/>
      <c r="E1073" s="45"/>
      <c r="F1073" s="22"/>
      <c r="G1073" s="46"/>
      <c r="H1073" s="46"/>
      <c r="I1073" s="47"/>
      <c r="J1073" s="60"/>
    </row>
    <row r="1074" spans="2:10" ht="225" x14ac:dyDescent="0.25">
      <c r="B1074" s="293"/>
      <c r="C1074" s="64" t="s">
        <v>657</v>
      </c>
      <c r="D1074" s="70"/>
      <c r="E1074" s="45"/>
      <c r="F1074" s="22"/>
      <c r="G1074" s="46"/>
      <c r="H1074" s="46"/>
      <c r="I1074" s="47"/>
      <c r="J1074" s="60"/>
    </row>
    <row r="1075" spans="2:10" x14ac:dyDescent="0.25">
      <c r="B1075" s="293"/>
      <c r="C1075" s="162" t="s">
        <v>351</v>
      </c>
      <c r="D1075" s="70"/>
      <c r="E1075" s="45"/>
      <c r="F1075" s="22"/>
      <c r="G1075" s="46"/>
      <c r="H1075" s="46"/>
      <c r="I1075" s="47"/>
      <c r="J1075" s="60"/>
    </row>
    <row r="1076" spans="2:10" x14ac:dyDescent="0.25">
      <c r="B1076" s="293"/>
      <c r="C1076" s="115" t="s">
        <v>658</v>
      </c>
      <c r="D1076" s="70"/>
      <c r="E1076" s="45">
        <v>9.2949999999999999</v>
      </c>
      <c r="F1076" s="22"/>
      <c r="G1076" s="46"/>
      <c r="H1076" s="46"/>
      <c r="I1076" s="47"/>
      <c r="J1076" s="60"/>
    </row>
    <row r="1077" spans="2:10" x14ac:dyDescent="0.25">
      <c r="B1077" s="293"/>
      <c r="C1077" s="115" t="s">
        <v>659</v>
      </c>
      <c r="D1077" s="70"/>
      <c r="E1077" s="45">
        <v>23.650000000000002</v>
      </c>
      <c r="F1077" s="22"/>
      <c r="G1077" s="46"/>
      <c r="H1077" s="46"/>
      <c r="I1077" s="47"/>
      <c r="J1077" s="60"/>
    </row>
    <row r="1078" spans="2:10" x14ac:dyDescent="0.25">
      <c r="B1078" s="293"/>
      <c r="C1078" s="115" t="s">
        <v>660</v>
      </c>
      <c r="D1078" s="70"/>
      <c r="E1078" s="45">
        <v>17.908000000000001</v>
      </c>
      <c r="F1078" s="22"/>
      <c r="G1078" s="46"/>
      <c r="H1078" s="46"/>
      <c r="I1078" s="47"/>
      <c r="J1078" s="60"/>
    </row>
    <row r="1079" spans="2:10" x14ac:dyDescent="0.25">
      <c r="B1079" s="293"/>
      <c r="C1079" s="162" t="s">
        <v>661</v>
      </c>
      <c r="D1079" s="70"/>
      <c r="E1079" s="45"/>
      <c r="F1079" s="22"/>
      <c r="G1079" s="46"/>
      <c r="H1079" s="46"/>
      <c r="I1079" s="47"/>
      <c r="J1079" s="60"/>
    </row>
    <row r="1080" spans="2:10" x14ac:dyDescent="0.25">
      <c r="B1080" s="293"/>
      <c r="C1080" s="115" t="s">
        <v>662</v>
      </c>
      <c r="D1080" s="70"/>
      <c r="E1080" s="45">
        <v>1.881</v>
      </c>
      <c r="F1080" s="22"/>
      <c r="G1080" s="46"/>
      <c r="H1080" s="46"/>
      <c r="I1080" s="47"/>
      <c r="J1080" s="60"/>
    </row>
    <row r="1081" spans="2:10" x14ac:dyDescent="0.25">
      <c r="B1081" s="293"/>
      <c r="C1081" s="115" t="s">
        <v>663</v>
      </c>
      <c r="D1081" s="70"/>
      <c r="E1081" s="45">
        <v>2.4530000000000003</v>
      </c>
      <c r="F1081" s="22"/>
      <c r="G1081" s="46"/>
      <c r="H1081" s="46"/>
      <c r="I1081" s="47"/>
      <c r="J1081" s="60"/>
    </row>
    <row r="1082" spans="2:10" x14ac:dyDescent="0.25">
      <c r="B1082" s="293"/>
      <c r="C1082" s="163" t="s">
        <v>664</v>
      </c>
      <c r="D1082" s="70"/>
      <c r="E1082" s="45">
        <v>5.4119999999999999</v>
      </c>
      <c r="F1082" s="22"/>
      <c r="G1082" s="46"/>
      <c r="H1082" s="46"/>
      <c r="I1082" s="47"/>
      <c r="J1082" s="60"/>
    </row>
    <row r="1083" spans="2:10" x14ac:dyDescent="0.25">
      <c r="B1083" s="293"/>
      <c r="C1083" s="163" t="s">
        <v>665</v>
      </c>
      <c r="D1083" s="70"/>
      <c r="E1083" s="45">
        <v>5.6980000000000004</v>
      </c>
      <c r="F1083" s="22"/>
      <c r="G1083" s="46"/>
      <c r="H1083" s="46"/>
      <c r="I1083" s="47"/>
      <c r="J1083" s="60"/>
    </row>
    <row r="1084" spans="2:10" x14ac:dyDescent="0.25">
      <c r="B1084" s="293"/>
      <c r="C1084" s="81"/>
      <c r="D1084" s="70" t="s">
        <v>34</v>
      </c>
      <c r="E1084" s="56">
        <v>66.296999999999997</v>
      </c>
      <c r="F1084" s="22"/>
      <c r="G1084" s="46">
        <v>92.899117741789325</v>
      </c>
      <c r="H1084" s="46">
        <f>G1084*E1084</f>
        <v>6158.9328089274068</v>
      </c>
      <c r="I1084" s="46"/>
      <c r="J1084" s="60"/>
    </row>
    <row r="1085" spans="2:10" x14ac:dyDescent="0.25">
      <c r="B1085" s="293"/>
      <c r="C1085" s="64"/>
      <c r="D1085" s="70"/>
      <c r="E1085" s="45"/>
      <c r="F1085" s="22"/>
      <c r="G1085" s="46"/>
      <c r="H1085" s="46"/>
      <c r="I1085" s="47"/>
      <c r="J1085" s="60"/>
    </row>
    <row r="1086" spans="2:10" x14ac:dyDescent="0.25">
      <c r="B1086" s="288" t="s">
        <v>666</v>
      </c>
      <c r="C1086" s="158" t="s">
        <v>667</v>
      </c>
      <c r="D1086" s="159"/>
      <c r="E1086" s="159"/>
      <c r="F1086" s="22"/>
      <c r="G1086" s="159"/>
      <c r="H1086" s="159"/>
      <c r="I1086" s="164">
        <f>H1093+H1097</f>
        <v>28119.5835979404</v>
      </c>
      <c r="J1086" s="275"/>
    </row>
    <row r="1087" spans="2:10" x14ac:dyDescent="0.25">
      <c r="B1087" s="293"/>
      <c r="C1087" s="81"/>
      <c r="D1087" s="70"/>
      <c r="E1087" s="45"/>
      <c r="F1087" s="22"/>
      <c r="G1087" s="46"/>
      <c r="H1087" s="46"/>
      <c r="I1087" s="47"/>
      <c r="J1087" s="60"/>
    </row>
    <row r="1088" spans="2:10" x14ac:dyDescent="0.25">
      <c r="B1088" s="293">
        <v>88</v>
      </c>
      <c r="C1088" s="57" t="s">
        <v>668</v>
      </c>
      <c r="D1088" s="70"/>
      <c r="E1088" s="45"/>
      <c r="F1088" s="22"/>
      <c r="G1088" s="46"/>
      <c r="H1088" s="46"/>
      <c r="I1088" s="47"/>
      <c r="J1088" s="60"/>
    </row>
    <row r="1089" spans="2:10" ht="255" x14ac:dyDescent="0.25">
      <c r="B1089" s="293"/>
      <c r="C1089" s="54" t="s">
        <v>669</v>
      </c>
      <c r="D1089" s="70"/>
      <c r="E1089" s="45"/>
      <c r="F1089" s="22"/>
      <c r="G1089" s="46"/>
      <c r="H1089" s="46"/>
      <c r="I1089" s="47"/>
      <c r="J1089" s="60"/>
    </row>
    <row r="1090" spans="2:10" x14ac:dyDescent="0.25">
      <c r="B1090" s="293"/>
      <c r="C1090" s="69" t="s">
        <v>336</v>
      </c>
      <c r="D1090" s="70"/>
      <c r="E1090" s="45">
        <v>28.713520000000003</v>
      </c>
      <c r="F1090" s="22"/>
      <c r="G1090" s="46"/>
      <c r="H1090" s="46"/>
      <c r="I1090" s="71"/>
      <c r="J1090" s="260"/>
    </row>
    <row r="1091" spans="2:10" x14ac:dyDescent="0.25">
      <c r="B1091" s="293"/>
      <c r="C1091" s="69" t="s">
        <v>337</v>
      </c>
      <c r="D1091" s="70"/>
      <c r="E1091" s="45">
        <v>35.653200000000005</v>
      </c>
      <c r="F1091" s="22"/>
      <c r="G1091" s="46"/>
      <c r="H1091" s="46"/>
      <c r="I1091" s="71"/>
      <c r="J1091" s="260"/>
    </row>
    <row r="1092" spans="2:10" x14ac:dyDescent="0.25">
      <c r="B1092" s="293"/>
      <c r="C1092" s="69"/>
      <c r="D1092" s="70"/>
      <c r="E1092" s="45">
        <v>27.863</v>
      </c>
      <c r="F1092" s="22"/>
      <c r="G1092" s="46"/>
      <c r="H1092" s="46"/>
      <c r="I1092" s="71"/>
      <c r="J1092" s="260"/>
    </row>
    <row r="1093" spans="2:10" x14ac:dyDescent="0.25">
      <c r="B1093" s="293"/>
      <c r="C1093" s="81"/>
      <c r="D1093" s="70" t="s">
        <v>34</v>
      </c>
      <c r="E1093" s="56">
        <v>92.229720000000015</v>
      </c>
      <c r="F1093" s="22"/>
      <c r="G1093" s="46">
        <v>256.08471264306888</v>
      </c>
      <c r="H1093" s="46">
        <f>G1093*E1093</f>
        <v>23618.621343350707</v>
      </c>
      <c r="I1093" s="46"/>
      <c r="J1093" s="260"/>
    </row>
    <row r="1094" spans="2:10" x14ac:dyDescent="0.25">
      <c r="B1094" s="293"/>
      <c r="C1094" s="81"/>
      <c r="D1094" s="70"/>
      <c r="E1094" s="45"/>
      <c r="F1094" s="22"/>
      <c r="G1094" s="46"/>
      <c r="H1094" s="46"/>
      <c r="I1094" s="71"/>
      <c r="J1094" s="260"/>
    </row>
    <row r="1095" spans="2:10" x14ac:dyDescent="0.25">
      <c r="B1095" s="293">
        <v>89</v>
      </c>
      <c r="C1095" s="75" t="s">
        <v>670</v>
      </c>
      <c r="D1095" s="70"/>
      <c r="E1095" s="165"/>
      <c r="F1095" s="22"/>
      <c r="G1095" s="166"/>
      <c r="H1095" s="166"/>
      <c r="I1095" s="167"/>
      <c r="J1095" s="276"/>
    </row>
    <row r="1096" spans="2:10" ht="330" x14ac:dyDescent="0.25">
      <c r="B1096" s="293"/>
      <c r="C1096" s="54" t="s">
        <v>671</v>
      </c>
      <c r="D1096" s="70"/>
      <c r="E1096" s="165"/>
      <c r="F1096" s="22"/>
      <c r="G1096" s="166"/>
      <c r="H1096" s="166"/>
      <c r="I1096" s="167"/>
      <c r="J1096" s="276"/>
    </row>
    <row r="1097" spans="2:10" x14ac:dyDescent="0.25">
      <c r="B1097" s="293"/>
      <c r="C1097" s="54"/>
      <c r="D1097" s="70" t="s">
        <v>21</v>
      </c>
      <c r="E1097" s="168">
        <v>17</v>
      </c>
      <c r="F1097" s="22"/>
      <c r="G1097" s="166">
        <v>264.76248556409962</v>
      </c>
      <c r="H1097" s="166">
        <f>G1097*E1097</f>
        <v>4500.9622545896937</v>
      </c>
      <c r="I1097" s="166"/>
      <c r="J1097" s="276"/>
    </row>
    <row r="1098" spans="2:10" x14ac:dyDescent="0.25">
      <c r="B1098" s="293"/>
      <c r="C1098" s="64"/>
      <c r="D1098" s="70"/>
      <c r="E1098" s="45"/>
      <c r="F1098" s="22"/>
      <c r="G1098" s="46"/>
      <c r="H1098" s="46"/>
      <c r="I1098" s="47"/>
      <c r="J1098" s="60"/>
    </row>
    <row r="1099" spans="2:10" x14ac:dyDescent="0.25">
      <c r="B1099" s="288" t="s">
        <v>672</v>
      </c>
      <c r="C1099" s="158" t="s">
        <v>673</v>
      </c>
      <c r="D1099" s="159"/>
      <c r="E1099" s="159"/>
      <c r="F1099" s="22"/>
      <c r="G1099" s="159"/>
      <c r="H1099" s="159"/>
      <c r="I1099" s="164">
        <f>H1110+H1118+H1122+H1126+H1136+H1141+H1145</f>
        <v>39270.893790087939</v>
      </c>
      <c r="J1099" s="275"/>
    </row>
    <row r="1100" spans="2:10" x14ac:dyDescent="0.25">
      <c r="B1100" s="293"/>
      <c r="C1100" s="64"/>
      <c r="D1100" s="70"/>
      <c r="E1100" s="45"/>
      <c r="F1100" s="22"/>
      <c r="G1100" s="46"/>
      <c r="H1100" s="46"/>
      <c r="I1100" s="47"/>
      <c r="J1100" s="60"/>
    </row>
    <row r="1101" spans="2:10" x14ac:dyDescent="0.25">
      <c r="B1101" s="293">
        <v>90</v>
      </c>
      <c r="C1101" s="73" t="s">
        <v>674</v>
      </c>
      <c r="D1101" s="70"/>
      <c r="E1101" s="45"/>
      <c r="F1101" s="22"/>
      <c r="G1101" s="46"/>
      <c r="H1101" s="46"/>
      <c r="I1101" s="47"/>
      <c r="J1101" s="60"/>
    </row>
    <row r="1102" spans="2:10" ht="180" x14ac:dyDescent="0.25">
      <c r="B1102" s="293"/>
      <c r="C1102" s="64" t="s">
        <v>675</v>
      </c>
      <c r="D1102" s="70"/>
      <c r="E1102" s="45"/>
      <c r="F1102" s="22"/>
      <c r="G1102" s="46"/>
      <c r="H1102" s="46"/>
      <c r="I1102" s="47"/>
      <c r="J1102" s="60"/>
    </row>
    <row r="1103" spans="2:10" x14ac:dyDescent="0.25">
      <c r="B1103" s="293"/>
      <c r="C1103" s="81" t="s">
        <v>676</v>
      </c>
      <c r="D1103" s="70"/>
      <c r="E1103" s="45">
        <v>33</v>
      </c>
      <c r="F1103" s="22"/>
      <c r="G1103" s="46"/>
      <c r="H1103" s="46"/>
      <c r="I1103" s="71"/>
      <c r="J1103" s="260"/>
    </row>
    <row r="1104" spans="2:10" x14ac:dyDescent="0.25">
      <c r="B1104" s="293"/>
      <c r="C1104" s="81"/>
      <c r="D1104" s="70"/>
      <c r="E1104" s="45">
        <v>8.8000000000000007</v>
      </c>
      <c r="F1104" s="22"/>
      <c r="G1104" s="46"/>
      <c r="H1104" s="46"/>
      <c r="I1104" s="71"/>
      <c r="J1104" s="260"/>
    </row>
    <row r="1105" spans="2:10" x14ac:dyDescent="0.25">
      <c r="B1105" s="293"/>
      <c r="C1105" s="81" t="s">
        <v>677</v>
      </c>
      <c r="D1105" s="70"/>
      <c r="E1105" s="45">
        <v>23.760000000000005</v>
      </c>
      <c r="F1105" s="22"/>
      <c r="G1105" s="46"/>
      <c r="H1105" s="46"/>
      <c r="I1105" s="71"/>
      <c r="J1105" s="260"/>
    </row>
    <row r="1106" spans="2:10" x14ac:dyDescent="0.25">
      <c r="B1106" s="293"/>
      <c r="C1106" s="72" t="s">
        <v>332</v>
      </c>
      <c r="D1106" s="70"/>
      <c r="E1106" s="45">
        <v>6.9300000000000006</v>
      </c>
      <c r="F1106" s="22"/>
      <c r="G1106" s="46"/>
      <c r="H1106" s="46"/>
      <c r="I1106" s="71"/>
      <c r="J1106" s="260"/>
    </row>
    <row r="1107" spans="2:10" x14ac:dyDescent="0.25">
      <c r="B1107" s="293"/>
      <c r="C1107" s="72" t="s">
        <v>333</v>
      </c>
      <c r="D1107" s="70"/>
      <c r="E1107" s="45">
        <v>9.7900000000000009</v>
      </c>
      <c r="F1107" s="22"/>
      <c r="G1107" s="46"/>
      <c r="H1107" s="46"/>
      <c r="I1107" s="71"/>
      <c r="J1107" s="260"/>
    </row>
    <row r="1108" spans="2:10" x14ac:dyDescent="0.25">
      <c r="B1108" s="293"/>
      <c r="C1108" s="72" t="s">
        <v>285</v>
      </c>
      <c r="D1108" s="70"/>
      <c r="E1108" s="45">
        <v>6.71</v>
      </c>
      <c r="F1108" s="22"/>
      <c r="G1108" s="46"/>
      <c r="H1108" s="46"/>
      <c r="I1108" s="71"/>
      <c r="J1108" s="260"/>
    </row>
    <row r="1109" spans="2:10" x14ac:dyDescent="0.25">
      <c r="B1109" s="293"/>
      <c r="C1109" s="72" t="s">
        <v>678</v>
      </c>
      <c r="D1109" s="70"/>
      <c r="E1109" s="45">
        <v>7.0400000000000009</v>
      </c>
      <c r="F1109" s="22"/>
      <c r="G1109" s="46"/>
      <c r="H1109" s="46"/>
      <c r="I1109" s="71"/>
      <c r="J1109" s="260"/>
    </row>
    <row r="1110" spans="2:10" x14ac:dyDescent="0.25">
      <c r="B1110" s="293"/>
      <c r="C1110" s="64"/>
      <c r="D1110" s="70" t="s">
        <v>84</v>
      </c>
      <c r="E1110" s="56">
        <v>96.030000000000015</v>
      </c>
      <c r="F1110" s="22"/>
      <c r="G1110" s="46">
        <v>41.804602983805196</v>
      </c>
      <c r="H1110" s="46">
        <f>G1110*E1110</f>
        <v>4014.4960245348138</v>
      </c>
      <c r="I1110" s="46"/>
      <c r="J1110" s="260"/>
    </row>
    <row r="1111" spans="2:10" x14ac:dyDescent="0.25">
      <c r="B1111" s="293"/>
      <c r="C1111" s="64"/>
      <c r="D1111" s="70"/>
      <c r="E1111" s="45"/>
      <c r="F1111" s="22"/>
      <c r="G1111" s="46"/>
      <c r="H1111" s="46"/>
      <c r="I1111" s="47"/>
      <c r="J1111" s="60"/>
    </row>
    <row r="1112" spans="2:10" x14ac:dyDescent="0.25">
      <c r="B1112" s="293">
        <v>91</v>
      </c>
      <c r="C1112" s="73" t="s">
        <v>679</v>
      </c>
      <c r="D1112" s="70"/>
      <c r="E1112" s="45"/>
      <c r="F1112" s="22"/>
      <c r="G1112" s="46"/>
      <c r="H1112" s="46"/>
      <c r="I1112" s="47"/>
      <c r="J1112" s="60"/>
    </row>
    <row r="1113" spans="2:10" ht="195" x14ac:dyDescent="0.25">
      <c r="B1113" s="293"/>
      <c r="C1113" s="64" t="s">
        <v>680</v>
      </c>
      <c r="D1113" s="70"/>
      <c r="E1113" s="45"/>
      <c r="F1113" s="22"/>
      <c r="G1113" s="46"/>
      <c r="H1113" s="46"/>
      <c r="I1113" s="47"/>
      <c r="J1113" s="60"/>
    </row>
    <row r="1114" spans="2:10" x14ac:dyDescent="0.25">
      <c r="B1114" s="293"/>
      <c r="C1114" s="72" t="s">
        <v>681</v>
      </c>
      <c r="D1114" s="70"/>
      <c r="E1114" s="45">
        <v>4.95</v>
      </c>
      <c r="F1114" s="22"/>
      <c r="G1114" s="46"/>
      <c r="H1114" s="46"/>
      <c r="I1114" s="71"/>
      <c r="J1114" s="260"/>
    </row>
    <row r="1115" spans="2:10" x14ac:dyDescent="0.25">
      <c r="B1115" s="293"/>
      <c r="C1115" s="72" t="s">
        <v>332</v>
      </c>
      <c r="D1115" s="70"/>
      <c r="E1115" s="45">
        <v>6.5450000000000008</v>
      </c>
      <c r="F1115" s="22"/>
      <c r="G1115" s="46"/>
      <c r="H1115" s="46"/>
      <c r="I1115" s="71"/>
      <c r="J1115" s="260"/>
    </row>
    <row r="1116" spans="2:10" x14ac:dyDescent="0.25">
      <c r="B1116" s="293"/>
      <c r="C1116" s="72" t="s">
        <v>333</v>
      </c>
      <c r="D1116" s="70"/>
      <c r="E1116" s="45">
        <v>24.618000000000002</v>
      </c>
      <c r="F1116" s="22"/>
      <c r="G1116" s="46"/>
      <c r="H1116" s="46"/>
      <c r="I1116" s="71"/>
      <c r="J1116" s="260"/>
    </row>
    <row r="1117" spans="2:10" x14ac:dyDescent="0.25">
      <c r="B1117" s="293"/>
      <c r="C1117" s="72" t="s">
        <v>678</v>
      </c>
      <c r="D1117" s="70"/>
      <c r="E1117" s="45">
        <v>25.080000000000002</v>
      </c>
      <c r="F1117" s="22"/>
      <c r="G1117" s="46"/>
      <c r="H1117" s="46"/>
      <c r="I1117" s="71"/>
      <c r="J1117" s="260"/>
    </row>
    <row r="1118" spans="2:10" x14ac:dyDescent="0.25">
      <c r="B1118" s="293"/>
      <c r="C1118" s="64"/>
      <c r="D1118" s="70" t="s">
        <v>84</v>
      </c>
      <c r="E1118" s="56">
        <v>61.192999999999998</v>
      </c>
      <c r="F1118" s="22"/>
      <c r="G1118" s="46">
        <v>73.57610125149715</v>
      </c>
      <c r="H1118" s="46">
        <f>G1118*E1118</f>
        <v>4502.3423638828654</v>
      </c>
      <c r="I1118" s="46"/>
      <c r="J1118" s="260"/>
    </row>
    <row r="1119" spans="2:10" x14ac:dyDescent="0.25">
      <c r="B1119" s="293"/>
      <c r="C1119" s="64"/>
      <c r="D1119" s="70"/>
      <c r="E1119" s="45"/>
      <c r="F1119" s="22"/>
      <c r="G1119" s="46"/>
      <c r="H1119" s="46"/>
      <c r="I1119" s="47"/>
      <c r="J1119" s="60"/>
    </row>
    <row r="1120" spans="2:10" x14ac:dyDescent="0.25">
      <c r="B1120" s="293">
        <v>92</v>
      </c>
      <c r="C1120" s="73" t="s">
        <v>682</v>
      </c>
      <c r="D1120" s="70"/>
      <c r="E1120" s="45"/>
      <c r="F1120" s="22"/>
      <c r="G1120" s="46"/>
      <c r="H1120" s="46"/>
      <c r="I1120" s="47"/>
      <c r="J1120" s="60"/>
    </row>
    <row r="1121" spans="2:10" ht="60" x14ac:dyDescent="0.25">
      <c r="B1121" s="293"/>
      <c r="C1121" s="64" t="s">
        <v>683</v>
      </c>
      <c r="D1121" s="70"/>
      <c r="E1121" s="45"/>
      <c r="F1121" s="22"/>
      <c r="G1121" s="46"/>
      <c r="H1121" s="46"/>
      <c r="I1121" s="47"/>
      <c r="J1121" s="60"/>
    </row>
    <row r="1122" spans="2:10" x14ac:dyDescent="0.25">
      <c r="B1122" s="293"/>
      <c r="C1122" s="64"/>
      <c r="D1122" s="70" t="s">
        <v>21</v>
      </c>
      <c r="E1122" s="56">
        <v>19</v>
      </c>
      <c r="F1122" s="22"/>
      <c r="G1122" s="46">
        <v>66.202814400228505</v>
      </c>
      <c r="H1122" s="46">
        <f>G1122*E1122</f>
        <v>1257.8534736043416</v>
      </c>
      <c r="I1122" s="46"/>
      <c r="J1122" s="60"/>
    </row>
    <row r="1123" spans="2:10" x14ac:dyDescent="0.25">
      <c r="B1123" s="293"/>
      <c r="C1123" s="64"/>
      <c r="D1123" s="70"/>
      <c r="E1123" s="45"/>
      <c r="F1123" s="22"/>
      <c r="G1123" s="46"/>
      <c r="H1123" s="46"/>
      <c r="I1123" s="47"/>
      <c r="J1123" s="60"/>
    </row>
    <row r="1124" spans="2:10" x14ac:dyDescent="0.25">
      <c r="B1124" s="293">
        <v>93</v>
      </c>
      <c r="C1124" s="97" t="s">
        <v>684</v>
      </c>
      <c r="D1124" s="70"/>
      <c r="E1124" s="45"/>
      <c r="F1124" s="22"/>
      <c r="G1124" s="46"/>
      <c r="H1124" s="46"/>
      <c r="I1124" s="47"/>
      <c r="J1124" s="60"/>
    </row>
    <row r="1125" spans="2:10" ht="90" x14ac:dyDescent="0.25">
      <c r="B1125" s="293"/>
      <c r="C1125" s="59" t="s">
        <v>685</v>
      </c>
      <c r="D1125" s="70"/>
      <c r="E1125" s="45"/>
      <c r="F1125" s="22"/>
      <c r="G1125" s="46"/>
      <c r="H1125" s="46"/>
      <c r="I1125" s="47"/>
      <c r="J1125" s="60"/>
    </row>
    <row r="1126" spans="2:10" x14ac:dyDescent="0.25">
      <c r="B1126" s="293"/>
      <c r="C1126" s="64"/>
      <c r="D1126" s="70" t="s">
        <v>84</v>
      </c>
      <c r="E1126" s="56">
        <v>121.39600000000002</v>
      </c>
      <c r="F1126" s="22"/>
      <c r="G1126" s="46">
        <v>111.47894129014719</v>
      </c>
      <c r="H1126" s="46">
        <f>G1126*E1126</f>
        <v>13533.097556858709</v>
      </c>
      <c r="I1126" s="46"/>
      <c r="J1126" s="60"/>
    </row>
    <row r="1127" spans="2:10" x14ac:dyDescent="0.25">
      <c r="B1127" s="293"/>
      <c r="C1127" s="64"/>
      <c r="D1127" s="70"/>
      <c r="E1127" s="45"/>
      <c r="F1127" s="22"/>
      <c r="G1127" s="46"/>
      <c r="H1127" s="46"/>
      <c r="I1127" s="47"/>
      <c r="J1127" s="60"/>
    </row>
    <row r="1128" spans="2:10" x14ac:dyDescent="0.25">
      <c r="B1128" s="293">
        <v>94</v>
      </c>
      <c r="C1128" s="73" t="s">
        <v>686</v>
      </c>
      <c r="D1128" s="70"/>
      <c r="E1128" s="45"/>
      <c r="F1128" s="22"/>
      <c r="G1128" s="46"/>
      <c r="H1128" s="46"/>
      <c r="I1128" s="47"/>
      <c r="J1128" s="60"/>
    </row>
    <row r="1129" spans="2:10" ht="285" x14ac:dyDescent="0.25">
      <c r="B1129" s="293"/>
      <c r="C1129" s="64" t="s">
        <v>687</v>
      </c>
      <c r="D1129" s="70"/>
      <c r="E1129" s="45"/>
      <c r="F1129" s="22"/>
      <c r="G1129" s="46"/>
      <c r="H1129" s="46"/>
      <c r="I1129" s="47"/>
      <c r="J1129" s="60"/>
    </row>
    <row r="1130" spans="2:10" x14ac:dyDescent="0.25">
      <c r="B1130" s="293"/>
      <c r="C1130" s="169" t="s">
        <v>688</v>
      </c>
      <c r="D1130" s="70"/>
      <c r="E1130" s="45"/>
      <c r="F1130" s="22"/>
      <c r="G1130" s="46"/>
      <c r="H1130" s="46"/>
      <c r="I1130" s="47"/>
      <c r="J1130" s="60"/>
    </row>
    <row r="1131" spans="2:10" x14ac:dyDescent="0.25">
      <c r="B1131" s="293"/>
      <c r="C1131" s="81" t="s">
        <v>689</v>
      </c>
      <c r="D1131" s="70"/>
      <c r="E1131" s="45">
        <v>36.300000000000004</v>
      </c>
      <c r="F1131" s="22"/>
      <c r="G1131" s="46"/>
      <c r="H1131" s="46"/>
      <c r="I1131" s="47"/>
      <c r="J1131" s="60"/>
    </row>
    <row r="1132" spans="2:10" x14ac:dyDescent="0.25">
      <c r="B1132" s="293"/>
      <c r="C1132" s="81" t="s">
        <v>690</v>
      </c>
      <c r="D1132" s="70"/>
      <c r="E1132" s="45">
        <v>4.95</v>
      </c>
      <c r="F1132" s="22"/>
      <c r="G1132" s="46"/>
      <c r="H1132" s="46"/>
      <c r="I1132" s="47"/>
      <c r="J1132" s="60"/>
    </row>
    <row r="1133" spans="2:10" x14ac:dyDescent="0.25">
      <c r="B1133" s="293"/>
      <c r="C1133" s="81" t="s">
        <v>691</v>
      </c>
      <c r="D1133" s="70"/>
      <c r="E1133" s="45">
        <v>8.8550000000000022</v>
      </c>
      <c r="F1133" s="22"/>
      <c r="G1133" s="46"/>
      <c r="H1133" s="46"/>
      <c r="I1133" s="47"/>
      <c r="J1133" s="60"/>
    </row>
    <row r="1134" spans="2:10" x14ac:dyDescent="0.25">
      <c r="B1134" s="293"/>
      <c r="C1134" s="81" t="s">
        <v>692</v>
      </c>
      <c r="D1134" s="70"/>
      <c r="E1134" s="45">
        <v>7.9200000000000008</v>
      </c>
      <c r="F1134" s="22"/>
      <c r="G1134" s="46"/>
      <c r="H1134" s="46"/>
      <c r="I1134" s="47"/>
      <c r="J1134" s="60"/>
    </row>
    <row r="1135" spans="2:10" x14ac:dyDescent="0.25">
      <c r="B1135" s="293"/>
      <c r="C1135" s="81" t="s">
        <v>693</v>
      </c>
      <c r="D1135" s="70"/>
      <c r="E1135" s="45">
        <v>28.743000000000002</v>
      </c>
      <c r="F1135" s="22"/>
      <c r="G1135" s="46"/>
      <c r="H1135" s="46"/>
      <c r="I1135" s="47"/>
      <c r="J1135" s="60"/>
    </row>
    <row r="1136" spans="2:10" x14ac:dyDescent="0.25">
      <c r="B1136" s="293"/>
      <c r="C1136" s="84"/>
      <c r="D1136" s="68" t="s">
        <v>84</v>
      </c>
      <c r="E1136" s="56">
        <v>86.768000000000015</v>
      </c>
      <c r="F1136" s="22"/>
      <c r="G1136" s="46">
        <v>61.313417709580953</v>
      </c>
      <c r="H1136" s="46">
        <f>G1136*E1136</f>
        <v>5320.0426278249215</v>
      </c>
      <c r="I1136" s="46"/>
      <c r="J1136" s="60"/>
    </row>
    <row r="1137" spans="2:10" x14ac:dyDescent="0.25">
      <c r="B1137" s="293"/>
      <c r="C1137" s="88" t="s">
        <v>694</v>
      </c>
      <c r="D1137" s="170"/>
      <c r="E1137" s="45"/>
      <c r="F1137" s="22"/>
      <c r="G1137" s="46"/>
      <c r="H1137" s="46"/>
      <c r="I1137" s="47"/>
      <c r="J1137" s="60"/>
    </row>
    <row r="1138" spans="2:10" ht="30" x14ac:dyDescent="0.25">
      <c r="B1138" s="293"/>
      <c r="C1138" s="80" t="s">
        <v>695</v>
      </c>
      <c r="D1138" s="170"/>
      <c r="E1138" s="45">
        <v>90.035000000000011</v>
      </c>
      <c r="F1138" s="22"/>
      <c r="G1138" s="46"/>
      <c r="H1138" s="46"/>
      <c r="I1138" s="47"/>
      <c r="J1138" s="60"/>
    </row>
    <row r="1139" spans="2:10" x14ac:dyDescent="0.25">
      <c r="B1139" s="293"/>
      <c r="C1139" s="81" t="s">
        <v>677</v>
      </c>
      <c r="D1139" s="70"/>
      <c r="E1139" s="45">
        <v>46.585000000000008</v>
      </c>
      <c r="F1139" s="22"/>
      <c r="G1139" s="46"/>
      <c r="H1139" s="46"/>
      <c r="I1139" s="71"/>
      <c r="J1139" s="260"/>
    </row>
    <row r="1140" spans="2:10" x14ac:dyDescent="0.25">
      <c r="B1140" s="293"/>
      <c r="C1140" s="81" t="s">
        <v>696</v>
      </c>
      <c r="D1140" s="70"/>
      <c r="E1140" s="45">
        <v>12.76</v>
      </c>
      <c r="F1140" s="22"/>
      <c r="G1140" s="46"/>
      <c r="H1140" s="46"/>
      <c r="I1140" s="71"/>
      <c r="J1140" s="260"/>
    </row>
    <row r="1141" spans="2:10" x14ac:dyDescent="0.25">
      <c r="B1141" s="293"/>
      <c r="C1141" s="64"/>
      <c r="D1141" s="70" t="s">
        <v>84</v>
      </c>
      <c r="E1141" s="56">
        <v>149.38</v>
      </c>
      <c r="F1141" s="22"/>
      <c r="G1141" s="46">
        <v>61.313417709580953</v>
      </c>
      <c r="H1141" s="46">
        <f>G1141*E1141</f>
        <v>9158.9983374572021</v>
      </c>
      <c r="I1141" s="46"/>
      <c r="J1141" s="260"/>
    </row>
    <row r="1142" spans="2:10" x14ac:dyDescent="0.25">
      <c r="B1142" s="293"/>
      <c r="C1142" s="64"/>
      <c r="D1142" s="70"/>
      <c r="E1142" s="45"/>
      <c r="F1142" s="22"/>
      <c r="G1142" s="46"/>
      <c r="H1142" s="46"/>
      <c r="I1142" s="71"/>
      <c r="J1142" s="260"/>
    </row>
    <row r="1143" spans="2:10" x14ac:dyDescent="0.25">
      <c r="B1143" s="293">
        <v>95</v>
      </c>
      <c r="C1143" s="73" t="s">
        <v>697</v>
      </c>
      <c r="D1143" s="70"/>
      <c r="E1143" s="45"/>
      <c r="F1143" s="22"/>
      <c r="G1143" s="46"/>
      <c r="H1143" s="46"/>
      <c r="I1143" s="71"/>
      <c r="J1143" s="260"/>
    </row>
    <row r="1144" spans="2:10" ht="225" x14ac:dyDescent="0.25">
      <c r="B1144" s="293"/>
      <c r="C1144" s="64" t="s">
        <v>698</v>
      </c>
      <c r="D1144" s="70"/>
      <c r="E1144" s="45"/>
      <c r="F1144" s="22"/>
      <c r="G1144" s="46"/>
      <c r="H1144" s="46"/>
      <c r="I1144" s="71"/>
      <c r="J1144" s="260"/>
    </row>
    <row r="1145" spans="2:10" x14ac:dyDescent="0.25">
      <c r="B1145" s="293"/>
      <c r="C1145" s="81" t="s">
        <v>699</v>
      </c>
      <c r="D1145" s="70" t="s">
        <v>34</v>
      </c>
      <c r="E1145" s="56">
        <f>7.1</f>
        <v>7.1</v>
      </c>
      <c r="F1145" s="22"/>
      <c r="G1145" s="46">
        <v>209.02301491902597</v>
      </c>
      <c r="H1145" s="46">
        <f>G1145*E1145</f>
        <v>1484.0634059250842</v>
      </c>
      <c r="I1145" s="46"/>
      <c r="J1145" s="260"/>
    </row>
    <row r="1146" spans="2:10" x14ac:dyDescent="0.25">
      <c r="B1146" s="293"/>
      <c r="C1146" s="64"/>
      <c r="D1146" s="70"/>
      <c r="E1146" s="45"/>
      <c r="F1146" s="22"/>
      <c r="G1146" s="46"/>
      <c r="H1146" s="46"/>
      <c r="I1146" s="47"/>
      <c r="J1146" s="60"/>
    </row>
    <row r="1147" spans="2:10" x14ac:dyDescent="0.25">
      <c r="B1147" s="288" t="s">
        <v>700</v>
      </c>
      <c r="C1147" s="158" t="s">
        <v>701</v>
      </c>
      <c r="D1147" s="159"/>
      <c r="E1147" s="159"/>
      <c r="F1147" s="22"/>
      <c r="G1147" s="159"/>
      <c r="H1147" s="159"/>
      <c r="I1147" s="164">
        <f>H1155+H1159+H1166+H1185+H1189+H1202+H1206+H1210+H1219+H1226+H1230+H1298+H1318+H1321</f>
        <v>98007.090167743969</v>
      </c>
      <c r="J1147" s="275"/>
    </row>
    <row r="1148" spans="2:10" x14ac:dyDescent="0.25">
      <c r="B1148" s="293">
        <v>96</v>
      </c>
      <c r="C1148" s="73" t="s">
        <v>702</v>
      </c>
      <c r="D1148" s="70"/>
      <c r="E1148" s="45"/>
      <c r="F1148" s="22"/>
      <c r="G1148" s="46"/>
      <c r="H1148" s="46"/>
      <c r="I1148" s="47"/>
      <c r="J1148" s="60"/>
    </row>
    <row r="1149" spans="2:10" ht="180" x14ac:dyDescent="0.25">
      <c r="B1149" s="293"/>
      <c r="C1149" s="64" t="s">
        <v>703</v>
      </c>
      <c r="D1149" s="70"/>
      <c r="E1149" s="45"/>
      <c r="F1149" s="22"/>
      <c r="G1149" s="46"/>
      <c r="H1149" s="46"/>
      <c r="I1149" s="47"/>
      <c r="J1149" s="60"/>
    </row>
    <row r="1150" spans="2:10" x14ac:dyDescent="0.25">
      <c r="B1150" s="293"/>
      <c r="C1150" s="115" t="s">
        <v>648</v>
      </c>
      <c r="D1150" s="70"/>
      <c r="E1150" s="45">
        <v>69.355000000000004</v>
      </c>
      <c r="F1150" s="22"/>
      <c r="G1150" s="46"/>
      <c r="H1150" s="46"/>
      <c r="I1150" s="71"/>
      <c r="J1150" s="260"/>
    </row>
    <row r="1151" spans="2:10" x14ac:dyDescent="0.25">
      <c r="B1151" s="293"/>
      <c r="C1151" s="115" t="s">
        <v>620</v>
      </c>
      <c r="D1151" s="70"/>
      <c r="E1151" s="45">
        <v>34.088999999999999</v>
      </c>
      <c r="F1151" s="22"/>
      <c r="G1151" s="46"/>
      <c r="H1151" s="46"/>
      <c r="I1151" s="71"/>
      <c r="J1151" s="260"/>
    </row>
    <row r="1152" spans="2:10" x14ac:dyDescent="0.25">
      <c r="B1152" s="293"/>
      <c r="C1152" s="115" t="s">
        <v>623</v>
      </c>
      <c r="D1152" s="70"/>
      <c r="E1152" s="45">
        <v>158.0975</v>
      </c>
      <c r="F1152" s="22"/>
      <c r="G1152" s="46"/>
      <c r="H1152" s="46"/>
      <c r="I1152" s="71"/>
      <c r="J1152" s="260"/>
    </row>
    <row r="1153" spans="2:10" x14ac:dyDescent="0.25">
      <c r="B1153" s="293"/>
      <c r="C1153" s="115" t="s">
        <v>624</v>
      </c>
      <c r="D1153" s="70"/>
      <c r="E1153" s="45">
        <v>81.191000000000003</v>
      </c>
      <c r="F1153" s="22"/>
      <c r="G1153" s="46"/>
      <c r="H1153" s="46"/>
      <c r="I1153" s="71"/>
      <c r="J1153" s="260"/>
    </row>
    <row r="1154" spans="2:10" x14ac:dyDescent="0.25">
      <c r="B1154" s="293"/>
      <c r="C1154" s="80" t="s">
        <v>288</v>
      </c>
      <c r="D1154" s="101"/>
      <c r="E1154" s="45">
        <v>66.550000000000011</v>
      </c>
      <c r="F1154" s="22"/>
      <c r="G1154" s="82"/>
      <c r="H1154" s="82"/>
      <c r="I1154" s="105"/>
      <c r="J1154" s="266"/>
    </row>
    <row r="1155" spans="2:10" x14ac:dyDescent="0.25">
      <c r="B1155" s="293"/>
      <c r="C1155" s="64"/>
      <c r="D1155" s="70" t="s">
        <v>34</v>
      </c>
      <c r="E1155" s="56">
        <v>409.28249999999997</v>
      </c>
      <c r="F1155" s="22"/>
      <c r="G1155" s="46">
        <v>62.524880266882477</v>
      </c>
      <c r="H1155" s="46">
        <f>G1155*E1155</f>
        <v>25590.339307830327</v>
      </c>
      <c r="I1155" s="46"/>
      <c r="J1155" s="260"/>
    </row>
    <row r="1156" spans="2:10" x14ac:dyDescent="0.25">
      <c r="B1156" s="293"/>
      <c r="C1156" s="64"/>
      <c r="D1156" s="70"/>
      <c r="E1156" s="45"/>
      <c r="F1156" s="22"/>
      <c r="G1156" s="46"/>
      <c r="H1156" s="46"/>
      <c r="I1156" s="47"/>
      <c r="J1156" s="60"/>
    </row>
    <row r="1157" spans="2:10" x14ac:dyDescent="0.25">
      <c r="B1157" s="293">
        <v>97</v>
      </c>
      <c r="C1157" s="73" t="s">
        <v>704</v>
      </c>
      <c r="D1157" s="70"/>
      <c r="E1157" s="45"/>
      <c r="F1157" s="22"/>
      <c r="G1157" s="46"/>
      <c r="H1157" s="46"/>
      <c r="I1157" s="47"/>
      <c r="J1157" s="60"/>
    </row>
    <row r="1158" spans="2:10" ht="195" x14ac:dyDescent="0.25">
      <c r="B1158" s="293"/>
      <c r="C1158" s="54" t="s">
        <v>705</v>
      </c>
      <c r="D1158" s="70"/>
      <c r="E1158" s="45"/>
      <c r="F1158" s="22"/>
      <c r="G1158" s="46"/>
      <c r="H1158" s="46"/>
      <c r="I1158" s="47"/>
      <c r="J1158" s="60"/>
    </row>
    <row r="1159" spans="2:10" x14ac:dyDescent="0.25">
      <c r="B1159" s="293"/>
      <c r="C1159" s="81" t="s">
        <v>706</v>
      </c>
      <c r="D1159" s="51" t="s">
        <v>34</v>
      </c>
      <c r="E1159" s="56">
        <v>36.74</v>
      </c>
      <c r="F1159" s="22"/>
      <c r="G1159" s="46">
        <v>63.996053920220888</v>
      </c>
      <c r="H1159" s="46">
        <f>G1159*E1159</f>
        <v>2351.2150210289155</v>
      </c>
      <c r="I1159" s="46"/>
      <c r="J1159" s="260"/>
    </row>
    <row r="1160" spans="2:10" x14ac:dyDescent="0.25">
      <c r="B1160" s="293"/>
      <c r="C1160" s="81"/>
      <c r="D1160" s="51"/>
      <c r="E1160" s="45"/>
      <c r="F1160" s="22"/>
      <c r="G1160" s="46"/>
      <c r="H1160" s="46"/>
      <c r="I1160" s="71"/>
      <c r="J1160" s="260"/>
    </row>
    <row r="1161" spans="2:10" x14ac:dyDescent="0.25">
      <c r="B1161" s="293">
        <v>98</v>
      </c>
      <c r="C1161" s="73" t="s">
        <v>707</v>
      </c>
      <c r="D1161" s="51"/>
      <c r="E1161" s="45"/>
      <c r="F1161" s="22"/>
      <c r="G1161" s="46"/>
      <c r="H1161" s="46"/>
      <c r="I1161" s="71"/>
      <c r="J1161" s="260"/>
    </row>
    <row r="1162" spans="2:10" ht="180" x14ac:dyDescent="0.25">
      <c r="B1162" s="293"/>
      <c r="C1162" s="64" t="s">
        <v>708</v>
      </c>
      <c r="D1162" s="51"/>
      <c r="E1162" s="45"/>
      <c r="F1162" s="22"/>
      <c r="G1162" s="46"/>
      <c r="H1162" s="46"/>
      <c r="I1162" s="71"/>
      <c r="J1162" s="260"/>
    </row>
    <row r="1163" spans="2:10" x14ac:dyDescent="0.25">
      <c r="B1163" s="293"/>
      <c r="C1163" s="171" t="s">
        <v>709</v>
      </c>
      <c r="D1163" s="70"/>
      <c r="E1163" s="45">
        <v>38.148000000000003</v>
      </c>
      <c r="F1163" s="22"/>
      <c r="G1163" s="46"/>
      <c r="H1163" s="46"/>
      <c r="I1163" s="71"/>
      <c r="J1163" s="260"/>
    </row>
    <row r="1164" spans="2:10" x14ac:dyDescent="0.25">
      <c r="B1164" s="293"/>
      <c r="C1164" s="80" t="s">
        <v>615</v>
      </c>
      <c r="D1164" s="70"/>
      <c r="E1164" s="45">
        <v>2.4750000000000001</v>
      </c>
      <c r="F1164" s="22"/>
      <c r="G1164" s="46"/>
      <c r="H1164" s="46"/>
      <c r="I1164" s="71"/>
      <c r="J1164" s="260"/>
    </row>
    <row r="1165" spans="2:10" x14ac:dyDescent="0.25">
      <c r="B1165" s="293"/>
      <c r="C1165" s="115" t="s">
        <v>625</v>
      </c>
      <c r="D1165" s="70"/>
      <c r="E1165" s="45">
        <v>36.410000000000004</v>
      </c>
      <c r="F1165" s="22"/>
      <c r="G1165" s="46"/>
      <c r="H1165" s="46"/>
      <c r="I1165" s="71"/>
      <c r="J1165" s="260"/>
    </row>
    <row r="1166" spans="2:10" x14ac:dyDescent="0.25">
      <c r="B1166" s="293"/>
      <c r="C1166" s="81"/>
      <c r="D1166" s="70" t="s">
        <v>34</v>
      </c>
      <c r="E1166" s="56">
        <v>77.033000000000015</v>
      </c>
      <c r="F1166" s="22"/>
      <c r="G1166" s="46">
        <v>66.93840122689771</v>
      </c>
      <c r="H1166" s="46">
        <f>G1166*E1166</f>
        <v>5156.465861711612</v>
      </c>
      <c r="I1166" s="46"/>
      <c r="J1166" s="260"/>
    </row>
    <row r="1167" spans="2:10" x14ac:dyDescent="0.25">
      <c r="B1167" s="293"/>
      <c r="C1167" s="81"/>
      <c r="D1167" s="51"/>
      <c r="E1167" s="45"/>
      <c r="F1167" s="22"/>
      <c r="G1167" s="46"/>
      <c r="H1167" s="46"/>
      <c r="I1167" s="47"/>
      <c r="J1167" s="60"/>
    </row>
    <row r="1168" spans="2:10" x14ac:dyDescent="0.25">
      <c r="B1168" s="293">
        <v>99</v>
      </c>
      <c r="C1168" s="97" t="s">
        <v>710</v>
      </c>
      <c r="D1168" s="51"/>
      <c r="E1168" s="45"/>
      <c r="F1168" s="22"/>
      <c r="G1168" s="46"/>
      <c r="H1168" s="46"/>
      <c r="I1168" s="47"/>
      <c r="J1168" s="60"/>
    </row>
    <row r="1169" spans="2:10" ht="195" x14ac:dyDescent="0.25">
      <c r="B1169" s="293"/>
      <c r="C1169" s="54" t="s">
        <v>711</v>
      </c>
      <c r="D1169" s="51"/>
      <c r="E1169" s="45"/>
      <c r="F1169" s="22"/>
      <c r="G1169" s="46"/>
      <c r="H1169" s="46"/>
      <c r="I1169" s="47"/>
      <c r="J1169" s="60"/>
    </row>
    <row r="1170" spans="2:10" x14ac:dyDescent="0.25">
      <c r="B1170" s="293"/>
      <c r="C1170" s="115" t="s">
        <v>612</v>
      </c>
      <c r="D1170" s="70"/>
      <c r="E1170" s="45">
        <v>22.330000000000002</v>
      </c>
      <c r="F1170" s="22"/>
      <c r="G1170" s="46"/>
      <c r="H1170" s="46"/>
      <c r="I1170" s="71"/>
      <c r="J1170" s="260"/>
    </row>
    <row r="1171" spans="2:10" x14ac:dyDescent="0.25">
      <c r="B1171" s="293"/>
      <c r="C1171" s="115" t="s">
        <v>616</v>
      </c>
      <c r="D1171" s="70"/>
      <c r="E1171" s="45">
        <v>90.337500000000006</v>
      </c>
      <c r="F1171" s="22"/>
      <c r="G1171" s="46"/>
      <c r="H1171" s="46"/>
      <c r="I1171" s="71"/>
      <c r="J1171" s="260"/>
    </row>
    <row r="1172" spans="2:10" x14ac:dyDescent="0.25">
      <c r="B1172" s="293"/>
      <c r="C1172" s="115" t="s">
        <v>617</v>
      </c>
      <c r="D1172" s="70"/>
      <c r="E1172" s="45">
        <v>64.900000000000006</v>
      </c>
      <c r="F1172" s="22"/>
      <c r="G1172" s="46"/>
      <c r="H1172" s="46"/>
      <c r="I1172" s="71"/>
      <c r="J1172" s="260"/>
    </row>
    <row r="1173" spans="2:10" x14ac:dyDescent="0.25">
      <c r="B1173" s="293"/>
      <c r="C1173" s="115" t="s">
        <v>618</v>
      </c>
      <c r="D1173" s="70"/>
      <c r="E1173" s="45">
        <v>51.59</v>
      </c>
      <c r="F1173" s="22"/>
      <c r="G1173" s="46"/>
      <c r="H1173" s="46"/>
      <c r="I1173" s="71"/>
      <c r="J1173" s="260"/>
    </row>
    <row r="1174" spans="2:10" x14ac:dyDescent="0.25">
      <c r="B1174" s="293"/>
      <c r="C1174" s="115" t="s">
        <v>619</v>
      </c>
      <c r="D1174" s="70"/>
      <c r="E1174" s="45">
        <v>23.4025</v>
      </c>
      <c r="F1174" s="22"/>
      <c r="G1174" s="46"/>
      <c r="H1174" s="46"/>
      <c r="I1174" s="71"/>
      <c r="J1174" s="260"/>
    </row>
    <row r="1175" spans="2:10" x14ac:dyDescent="0.25">
      <c r="B1175" s="293"/>
      <c r="C1175" s="115" t="s">
        <v>622</v>
      </c>
      <c r="D1175" s="70"/>
      <c r="E1175" s="45">
        <v>85.195000000000007</v>
      </c>
      <c r="F1175" s="22"/>
      <c r="G1175" s="46"/>
      <c r="H1175" s="46"/>
      <c r="I1175" s="71"/>
      <c r="J1175" s="260"/>
    </row>
    <row r="1176" spans="2:10" x14ac:dyDescent="0.25">
      <c r="B1176" s="293"/>
      <c r="C1176" s="115" t="s">
        <v>626</v>
      </c>
      <c r="D1176" s="70"/>
      <c r="E1176" s="45">
        <v>0</v>
      </c>
      <c r="F1176" s="22"/>
      <c r="G1176" s="46"/>
      <c r="H1176" s="46"/>
      <c r="I1176" s="71"/>
      <c r="J1176" s="260"/>
    </row>
    <row r="1177" spans="2:10" x14ac:dyDescent="0.25">
      <c r="B1177" s="293"/>
      <c r="C1177" s="115" t="s">
        <v>712</v>
      </c>
      <c r="D1177" s="70"/>
      <c r="E1177" s="45">
        <v>9.3280000000000012</v>
      </c>
      <c r="F1177" s="22"/>
      <c r="G1177" s="46"/>
      <c r="H1177" s="46"/>
      <c r="I1177" s="71"/>
      <c r="J1177" s="260"/>
    </row>
    <row r="1178" spans="2:10" x14ac:dyDescent="0.25">
      <c r="B1178" s="293"/>
      <c r="C1178" s="115" t="s">
        <v>713</v>
      </c>
      <c r="D1178" s="70"/>
      <c r="E1178" s="45">
        <v>9.3280000000000012</v>
      </c>
      <c r="F1178" s="22"/>
      <c r="G1178" s="46"/>
      <c r="H1178" s="46"/>
      <c r="I1178" s="71"/>
      <c r="J1178" s="260"/>
    </row>
    <row r="1179" spans="2:10" x14ac:dyDescent="0.25">
      <c r="B1179" s="293"/>
      <c r="C1179" s="115" t="s">
        <v>627</v>
      </c>
      <c r="D1179" s="70"/>
      <c r="E1179" s="45">
        <v>22.417999999999999</v>
      </c>
      <c r="F1179" s="22"/>
      <c r="G1179" s="46"/>
      <c r="H1179" s="46"/>
      <c r="I1179" s="71"/>
      <c r="J1179" s="260"/>
    </row>
    <row r="1180" spans="2:10" x14ac:dyDescent="0.25">
      <c r="B1180" s="293"/>
      <c r="C1180" s="115" t="s">
        <v>714</v>
      </c>
      <c r="D1180" s="70"/>
      <c r="E1180" s="45">
        <v>9.3280000000000012</v>
      </c>
      <c r="F1180" s="22"/>
      <c r="G1180" s="46"/>
      <c r="H1180" s="46"/>
      <c r="I1180" s="71"/>
      <c r="J1180" s="260"/>
    </row>
    <row r="1181" spans="2:10" x14ac:dyDescent="0.25">
      <c r="B1181" s="293"/>
      <c r="C1181" s="115" t="s">
        <v>628</v>
      </c>
      <c r="D1181" s="70"/>
      <c r="E1181" s="45">
        <v>28.721</v>
      </c>
      <c r="F1181" s="22"/>
      <c r="G1181" s="46"/>
      <c r="H1181" s="46"/>
      <c r="I1181" s="71"/>
      <c r="J1181" s="260"/>
    </row>
    <row r="1182" spans="2:10" x14ac:dyDescent="0.25">
      <c r="B1182" s="293"/>
      <c r="C1182" s="115" t="s">
        <v>715</v>
      </c>
      <c r="D1182" s="70"/>
      <c r="E1182" s="45">
        <v>9.3280000000000012</v>
      </c>
      <c r="F1182" s="22"/>
      <c r="G1182" s="46"/>
      <c r="H1182" s="46"/>
      <c r="I1182" s="71"/>
      <c r="J1182" s="260"/>
    </row>
    <row r="1183" spans="2:10" x14ac:dyDescent="0.25">
      <c r="B1183" s="293"/>
      <c r="C1183" s="115" t="s">
        <v>716</v>
      </c>
      <c r="D1183" s="70"/>
      <c r="E1183" s="45">
        <v>4.2350000000000003</v>
      </c>
      <c r="F1183" s="22"/>
      <c r="G1183" s="46"/>
      <c r="H1183" s="46"/>
      <c r="I1183" s="71"/>
      <c r="J1183" s="260"/>
    </row>
    <row r="1184" spans="2:10" x14ac:dyDescent="0.25">
      <c r="B1184" s="293"/>
      <c r="C1184" s="115" t="s">
        <v>629</v>
      </c>
      <c r="D1184" s="70"/>
      <c r="E1184" s="45">
        <v>15.515500000000001</v>
      </c>
      <c r="F1184" s="22"/>
      <c r="G1184" s="46"/>
      <c r="H1184" s="46"/>
      <c r="I1184" s="71"/>
      <c r="J1184" s="260"/>
    </row>
    <row r="1185" spans="2:10" x14ac:dyDescent="0.25">
      <c r="B1185" s="293"/>
      <c r="C1185" s="81"/>
      <c r="D1185" s="51" t="s">
        <v>34</v>
      </c>
      <c r="E1185" s="56">
        <v>445.95649999999989</v>
      </c>
      <c r="F1185" s="22"/>
      <c r="G1185" s="46">
        <v>55.904598826859626</v>
      </c>
      <c r="H1185" s="46">
        <f>G1185*E1185</f>
        <v>24931.019226730419</v>
      </c>
      <c r="I1185" s="46"/>
      <c r="J1185" s="60"/>
    </row>
    <row r="1186" spans="2:10" x14ac:dyDescent="0.25">
      <c r="B1186" s="293"/>
      <c r="C1186" s="81"/>
      <c r="D1186" s="51"/>
      <c r="E1186" s="45"/>
      <c r="F1186" s="22"/>
      <c r="G1186" s="46"/>
      <c r="H1186" s="46"/>
      <c r="I1186" s="47"/>
      <c r="J1186" s="60"/>
    </row>
    <row r="1187" spans="2:10" x14ac:dyDescent="0.25">
      <c r="B1187" s="293">
        <v>100</v>
      </c>
      <c r="C1187" s="75" t="s">
        <v>717</v>
      </c>
      <c r="D1187" s="51"/>
      <c r="E1187" s="45"/>
      <c r="F1187" s="22"/>
      <c r="G1187" s="46"/>
      <c r="H1187" s="46"/>
      <c r="I1187" s="47"/>
      <c r="J1187" s="60"/>
    </row>
    <row r="1188" spans="2:10" ht="180" x14ac:dyDescent="0.25">
      <c r="B1188" s="293"/>
      <c r="C1188" s="54" t="s">
        <v>718</v>
      </c>
      <c r="D1188" s="51"/>
      <c r="E1188" s="45"/>
      <c r="F1188" s="22"/>
      <c r="G1188" s="46"/>
      <c r="H1188" s="46"/>
      <c r="I1188" s="47"/>
      <c r="J1188" s="60"/>
    </row>
    <row r="1189" spans="2:10" x14ac:dyDescent="0.25">
      <c r="B1189" s="293"/>
      <c r="C1189" s="54"/>
      <c r="D1189" s="51" t="s">
        <v>34</v>
      </c>
      <c r="E1189" s="56">
        <v>1</v>
      </c>
      <c r="F1189" s="22"/>
      <c r="G1189" s="46">
        <v>147.11736533384112</v>
      </c>
      <c r="H1189" s="46">
        <f>G1189*E1189</f>
        <v>147.11736533384112</v>
      </c>
      <c r="I1189" s="46"/>
      <c r="J1189" s="60"/>
    </row>
    <row r="1190" spans="2:10" x14ac:dyDescent="0.25">
      <c r="B1190" s="293"/>
      <c r="C1190" s="81"/>
      <c r="D1190" s="51"/>
      <c r="E1190" s="45"/>
      <c r="F1190" s="22"/>
      <c r="G1190" s="46"/>
      <c r="H1190" s="46"/>
      <c r="I1190" s="47"/>
      <c r="J1190" s="60"/>
    </row>
    <row r="1191" spans="2:10" x14ac:dyDescent="0.25">
      <c r="B1191" s="293">
        <v>101</v>
      </c>
      <c r="C1191" s="75" t="s">
        <v>719</v>
      </c>
      <c r="D1191" s="51"/>
      <c r="E1191" s="45"/>
      <c r="F1191" s="22"/>
      <c r="G1191" s="46"/>
      <c r="H1191" s="46"/>
      <c r="I1191" s="47"/>
      <c r="J1191" s="60"/>
    </row>
    <row r="1192" spans="2:10" ht="300" x14ac:dyDescent="0.25">
      <c r="B1192" s="293"/>
      <c r="C1192" s="53" t="s">
        <v>720</v>
      </c>
      <c r="D1192" s="51"/>
      <c r="E1192" s="45"/>
      <c r="F1192" s="22"/>
      <c r="G1192" s="46"/>
      <c r="H1192" s="46"/>
      <c r="I1192" s="47"/>
      <c r="J1192" s="60"/>
    </row>
    <row r="1193" spans="2:10" x14ac:dyDescent="0.25">
      <c r="B1193" s="293"/>
      <c r="C1193" s="115" t="s">
        <v>616</v>
      </c>
      <c r="D1193" s="70"/>
      <c r="E1193" s="45">
        <v>59.510000000000005</v>
      </c>
      <c r="F1193" s="22"/>
      <c r="G1193" s="46"/>
      <c r="H1193" s="46"/>
      <c r="I1193" s="71"/>
      <c r="J1193" s="260"/>
    </row>
    <row r="1194" spans="2:10" x14ac:dyDescent="0.25">
      <c r="B1194" s="293"/>
      <c r="C1194" s="115" t="s">
        <v>617</v>
      </c>
      <c r="D1194" s="70"/>
      <c r="E1194" s="45">
        <v>48.89500000000001</v>
      </c>
      <c r="F1194" s="22"/>
      <c r="G1194" s="46"/>
      <c r="H1194" s="46"/>
      <c r="I1194" s="71"/>
      <c r="J1194" s="260"/>
    </row>
    <row r="1195" spans="2:10" x14ac:dyDescent="0.25">
      <c r="B1195" s="293"/>
      <c r="C1195" s="115" t="s">
        <v>619</v>
      </c>
      <c r="D1195" s="70"/>
      <c r="E1195" s="45">
        <v>15.07</v>
      </c>
      <c r="F1195" s="22"/>
      <c r="G1195" s="46"/>
      <c r="H1195" s="46"/>
      <c r="I1195" s="71"/>
      <c r="J1195" s="260"/>
    </row>
    <row r="1196" spans="2:10" x14ac:dyDescent="0.25">
      <c r="B1196" s="293"/>
      <c r="C1196" s="115" t="s">
        <v>620</v>
      </c>
      <c r="D1196" s="70"/>
      <c r="E1196" s="45">
        <v>22.263999999999999</v>
      </c>
      <c r="F1196" s="22"/>
      <c r="G1196" s="46"/>
      <c r="H1196" s="46"/>
      <c r="I1196" s="71"/>
      <c r="J1196" s="260"/>
    </row>
    <row r="1197" spans="2:10" x14ac:dyDescent="0.25">
      <c r="B1197" s="293"/>
      <c r="C1197" s="115" t="s">
        <v>622</v>
      </c>
      <c r="D1197" s="70"/>
      <c r="E1197" s="45">
        <v>65.010000000000005</v>
      </c>
      <c r="F1197" s="22"/>
      <c r="G1197" s="46"/>
      <c r="H1197" s="46"/>
      <c r="I1197" s="71"/>
      <c r="J1197" s="260"/>
    </row>
    <row r="1198" spans="2:10" x14ac:dyDescent="0.25">
      <c r="B1198" s="293"/>
      <c r="C1198" s="115" t="s">
        <v>623</v>
      </c>
      <c r="D1198" s="70"/>
      <c r="E1198" s="45">
        <v>124.79500000000002</v>
      </c>
      <c r="F1198" s="22"/>
      <c r="G1198" s="46"/>
      <c r="H1198" s="46"/>
      <c r="I1198" s="71"/>
      <c r="J1198" s="260"/>
    </row>
    <row r="1199" spans="2:10" x14ac:dyDescent="0.25">
      <c r="B1199" s="293"/>
      <c r="C1199" s="115" t="s">
        <v>624</v>
      </c>
      <c r="D1199" s="70"/>
      <c r="E1199" s="45">
        <v>61.446000000000005</v>
      </c>
      <c r="F1199" s="22"/>
      <c r="G1199" s="46"/>
      <c r="H1199" s="46"/>
      <c r="I1199" s="71"/>
      <c r="J1199" s="260"/>
    </row>
    <row r="1200" spans="2:10" x14ac:dyDescent="0.25">
      <c r="B1200" s="293"/>
      <c r="C1200" s="115" t="s">
        <v>625</v>
      </c>
      <c r="D1200" s="70"/>
      <c r="E1200" s="45">
        <v>25.080000000000002</v>
      </c>
      <c r="F1200" s="22"/>
      <c r="G1200" s="46"/>
      <c r="H1200" s="46"/>
      <c r="I1200" s="71"/>
      <c r="J1200" s="260"/>
    </row>
    <row r="1201" spans="2:10" x14ac:dyDescent="0.25">
      <c r="B1201" s="293"/>
      <c r="C1201" s="115" t="s">
        <v>621</v>
      </c>
      <c r="D1201" s="70"/>
      <c r="E1201" s="45">
        <v>24.013000000000002</v>
      </c>
      <c r="F1201" s="22"/>
      <c r="G1201" s="46"/>
      <c r="H1201" s="46"/>
      <c r="I1201" s="71"/>
      <c r="J1201" s="260"/>
    </row>
    <row r="1202" spans="2:10" x14ac:dyDescent="0.25">
      <c r="B1202" s="293"/>
      <c r="C1202" s="172"/>
      <c r="D1202" s="51" t="s">
        <v>34</v>
      </c>
      <c r="E1202" s="56">
        <v>446.08300000000003</v>
      </c>
      <c r="F1202" s="22"/>
      <c r="G1202" s="46">
        <v>28.687886240099019</v>
      </c>
      <c r="H1202" s="46">
        <f>G1202*E1202</f>
        <v>12797.178357642091</v>
      </c>
      <c r="I1202" s="46"/>
      <c r="J1202" s="60"/>
    </row>
    <row r="1203" spans="2:10" x14ac:dyDescent="0.25">
      <c r="B1203" s="293"/>
      <c r="C1203" s="54"/>
      <c r="D1203" s="51"/>
      <c r="E1203" s="45"/>
      <c r="F1203" s="22"/>
      <c r="G1203" s="46"/>
      <c r="H1203" s="46"/>
      <c r="I1203" s="47"/>
      <c r="J1203" s="60"/>
    </row>
    <row r="1204" spans="2:10" x14ac:dyDescent="0.25">
      <c r="B1204" s="293">
        <v>102</v>
      </c>
      <c r="C1204" s="73" t="s">
        <v>721</v>
      </c>
      <c r="D1204" s="51"/>
      <c r="E1204" s="45"/>
      <c r="F1204" s="22"/>
      <c r="G1204" s="46"/>
      <c r="H1204" s="46"/>
      <c r="I1204" s="47"/>
      <c r="J1204" s="60"/>
    </row>
    <row r="1205" spans="2:10" ht="45" x14ac:dyDescent="0.25">
      <c r="B1205" s="293"/>
      <c r="C1205" s="54" t="s">
        <v>722</v>
      </c>
      <c r="D1205" s="51"/>
      <c r="E1205" s="45"/>
      <c r="F1205" s="22"/>
      <c r="G1205" s="46"/>
      <c r="H1205" s="46"/>
      <c r="I1205" s="47"/>
      <c r="J1205" s="60"/>
    </row>
    <row r="1206" spans="2:10" x14ac:dyDescent="0.25">
      <c r="B1206" s="293"/>
      <c r="C1206" s="81" t="str">
        <f>C1159</f>
        <v xml:space="preserve"> ingresso via Astraldi, fioriere</v>
      </c>
      <c r="D1206" s="51" t="str">
        <f>D1159</f>
        <v>mq</v>
      </c>
      <c r="E1206" s="56">
        <v>13.200000000000001</v>
      </c>
      <c r="F1206" s="22"/>
      <c r="G1206" s="46">
        <v>27.869735322536798</v>
      </c>
      <c r="H1206" s="46">
        <f>G1206*E1206</f>
        <v>367.88050625748576</v>
      </c>
      <c r="I1206" s="46"/>
      <c r="J1206" s="60"/>
    </row>
    <row r="1207" spans="2:10" x14ac:dyDescent="0.25">
      <c r="B1207" s="293"/>
      <c r="C1207" s="81"/>
      <c r="D1207" s="51"/>
      <c r="E1207" s="45"/>
      <c r="F1207" s="22"/>
      <c r="G1207" s="46"/>
      <c r="H1207" s="46"/>
      <c r="I1207" s="47"/>
      <c r="J1207" s="60"/>
    </row>
    <row r="1208" spans="2:10" x14ac:dyDescent="0.25">
      <c r="B1208" s="293">
        <v>103</v>
      </c>
      <c r="C1208" s="73" t="s">
        <v>723</v>
      </c>
      <c r="D1208" s="51"/>
      <c r="E1208" s="45"/>
      <c r="F1208" s="22"/>
      <c r="G1208" s="46"/>
      <c r="H1208" s="46"/>
      <c r="I1208" s="47"/>
      <c r="J1208" s="60"/>
    </row>
    <row r="1209" spans="2:10" ht="180" x14ac:dyDescent="0.25">
      <c r="B1209" s="293"/>
      <c r="C1209" s="54" t="s">
        <v>724</v>
      </c>
      <c r="D1209" s="51"/>
      <c r="E1209" s="45"/>
      <c r="F1209" s="22"/>
      <c r="G1209" s="46"/>
      <c r="H1209" s="46"/>
      <c r="I1209" s="47"/>
      <c r="J1209" s="60"/>
    </row>
    <row r="1210" spans="2:10" x14ac:dyDescent="0.25">
      <c r="B1210" s="293"/>
      <c r="C1210" s="81" t="str">
        <f>C1206</f>
        <v xml:space="preserve"> ingresso via Astraldi, fioriere</v>
      </c>
      <c r="D1210" s="51" t="str">
        <f>D1206</f>
        <v>mq</v>
      </c>
      <c r="E1210" s="56">
        <v>38.61</v>
      </c>
      <c r="F1210" s="22"/>
      <c r="G1210" s="46">
        <v>5.8846946133536449</v>
      </c>
      <c r="H1210" s="46">
        <f>G1210*E1210</f>
        <v>227.20805902158423</v>
      </c>
      <c r="I1210" s="46"/>
      <c r="J1210" s="60"/>
    </row>
    <row r="1211" spans="2:10" x14ac:dyDescent="0.25">
      <c r="B1211" s="293"/>
      <c r="C1211" s="81"/>
      <c r="D1211" s="51"/>
      <c r="E1211" s="45"/>
      <c r="F1211" s="22"/>
      <c r="G1211" s="46"/>
      <c r="H1211" s="46"/>
      <c r="I1211" s="47"/>
      <c r="J1211" s="60"/>
    </row>
    <row r="1212" spans="2:10" x14ac:dyDescent="0.25">
      <c r="B1212" s="293">
        <v>104</v>
      </c>
      <c r="C1212" s="75" t="s">
        <v>725</v>
      </c>
      <c r="D1212" s="50"/>
      <c r="E1212" s="45"/>
      <c r="F1212" s="22"/>
      <c r="G1212" s="46"/>
      <c r="H1212" s="46"/>
      <c r="I1212" s="47"/>
      <c r="J1212" s="60"/>
    </row>
    <row r="1213" spans="2:10" ht="120" x14ac:dyDescent="0.25">
      <c r="B1213" s="293"/>
      <c r="C1213" s="54" t="s">
        <v>726</v>
      </c>
      <c r="D1213" s="50"/>
      <c r="E1213" s="45"/>
      <c r="F1213" s="22"/>
      <c r="G1213" s="46"/>
      <c r="H1213" s="46"/>
      <c r="I1213" s="47"/>
      <c r="J1213" s="60"/>
    </row>
    <row r="1214" spans="2:10" x14ac:dyDescent="0.25">
      <c r="B1214" s="293"/>
      <c r="C1214" s="115" t="s">
        <v>620</v>
      </c>
      <c r="D1214" s="70"/>
      <c r="E1214" s="45">
        <v>22.263999999999999</v>
      </c>
      <c r="F1214" s="22"/>
      <c r="G1214" s="46"/>
      <c r="H1214" s="46"/>
      <c r="I1214" s="71"/>
      <c r="J1214" s="260"/>
    </row>
    <row r="1215" spans="2:10" x14ac:dyDescent="0.25">
      <c r="B1215" s="293"/>
      <c r="C1215" s="115" t="s">
        <v>621</v>
      </c>
      <c r="D1215" s="70"/>
      <c r="E1215" s="45">
        <v>24.013000000000002</v>
      </c>
      <c r="F1215" s="22"/>
      <c r="G1215" s="46"/>
      <c r="H1215" s="46"/>
      <c r="I1215" s="71"/>
      <c r="J1215" s="260"/>
    </row>
    <row r="1216" spans="2:10" x14ac:dyDescent="0.25">
      <c r="B1216" s="293"/>
      <c r="C1216" s="115" t="s">
        <v>623</v>
      </c>
      <c r="D1216" s="70"/>
      <c r="E1216" s="45">
        <v>124.79500000000002</v>
      </c>
      <c r="F1216" s="22"/>
      <c r="G1216" s="46"/>
      <c r="H1216" s="46"/>
      <c r="I1216" s="71"/>
      <c r="J1216" s="260"/>
    </row>
    <row r="1217" spans="2:10" x14ac:dyDescent="0.25">
      <c r="B1217" s="293"/>
      <c r="C1217" s="115" t="s">
        <v>624</v>
      </c>
      <c r="D1217" s="70"/>
      <c r="E1217" s="45">
        <v>61.446000000000005</v>
      </c>
      <c r="F1217" s="22"/>
      <c r="G1217" s="46"/>
      <c r="H1217" s="46"/>
      <c r="I1217" s="71"/>
      <c r="J1217" s="260"/>
    </row>
    <row r="1218" spans="2:10" x14ac:dyDescent="0.25">
      <c r="B1218" s="293"/>
      <c r="C1218" s="115" t="s">
        <v>625</v>
      </c>
      <c r="D1218" s="70"/>
      <c r="E1218" s="45">
        <v>25.080000000000002</v>
      </c>
      <c r="F1218" s="22"/>
      <c r="G1218" s="46"/>
      <c r="H1218" s="46"/>
      <c r="I1218" s="71"/>
      <c r="J1218" s="260"/>
    </row>
    <row r="1219" spans="2:10" x14ac:dyDescent="0.25">
      <c r="B1219" s="293"/>
      <c r="C1219" s="81"/>
      <c r="D1219" s="51" t="s">
        <v>34</v>
      </c>
      <c r="E1219" s="56">
        <v>257.59800000000001</v>
      </c>
      <c r="F1219" s="22"/>
      <c r="G1219" s="46">
        <v>43.198089749932038</v>
      </c>
      <c r="H1219" s="46">
        <f>G1219*E1219</f>
        <v>11127.741523402994</v>
      </c>
      <c r="I1219" s="46"/>
      <c r="J1219" s="260"/>
    </row>
    <row r="1220" spans="2:10" x14ac:dyDescent="0.25">
      <c r="B1220" s="293"/>
      <c r="C1220" s="81"/>
      <c r="D1220" s="51"/>
      <c r="E1220" s="45"/>
      <c r="F1220" s="22"/>
      <c r="G1220" s="46"/>
      <c r="H1220" s="46"/>
      <c r="I1220" s="71"/>
      <c r="J1220" s="260"/>
    </row>
    <row r="1221" spans="2:10" x14ac:dyDescent="0.25">
      <c r="B1221" s="293">
        <v>105</v>
      </c>
      <c r="C1221" s="75" t="s">
        <v>727</v>
      </c>
      <c r="D1221" s="50"/>
      <c r="E1221" s="45"/>
      <c r="F1221" s="22"/>
      <c r="G1221" s="46"/>
      <c r="H1221" s="46"/>
      <c r="I1221" s="47"/>
      <c r="J1221" s="60"/>
    </row>
    <row r="1222" spans="2:10" ht="105" x14ac:dyDescent="0.25">
      <c r="B1222" s="293"/>
      <c r="C1222" s="54" t="s">
        <v>728</v>
      </c>
      <c r="D1222" s="50"/>
      <c r="E1222" s="45"/>
      <c r="F1222" s="22"/>
      <c r="G1222" s="46"/>
      <c r="H1222" s="46"/>
      <c r="I1222" s="47"/>
      <c r="J1222" s="60"/>
    </row>
    <row r="1223" spans="2:10" x14ac:dyDescent="0.25">
      <c r="B1223" s="293"/>
      <c r="C1223" s="115" t="s">
        <v>616</v>
      </c>
      <c r="D1223" s="70"/>
      <c r="E1223" s="45">
        <v>59.510000000000005</v>
      </c>
      <c r="F1223" s="22"/>
      <c r="G1223" s="46"/>
      <c r="H1223" s="46"/>
      <c r="I1223" s="71"/>
      <c r="J1223" s="260"/>
    </row>
    <row r="1224" spans="2:10" x14ac:dyDescent="0.25">
      <c r="B1224" s="293"/>
      <c r="C1224" s="115" t="s">
        <v>617</v>
      </c>
      <c r="D1224" s="70"/>
      <c r="E1224" s="45">
        <v>48.89500000000001</v>
      </c>
      <c r="F1224" s="22"/>
      <c r="G1224" s="46"/>
      <c r="H1224" s="46"/>
      <c r="I1224" s="71"/>
      <c r="J1224" s="260"/>
    </row>
    <row r="1225" spans="2:10" x14ac:dyDescent="0.25">
      <c r="B1225" s="293"/>
      <c r="C1225" s="115" t="s">
        <v>619</v>
      </c>
      <c r="D1225" s="70"/>
      <c r="E1225" s="45">
        <v>15.07</v>
      </c>
      <c r="F1225" s="22"/>
      <c r="G1225" s="46"/>
      <c r="H1225" s="46"/>
      <c r="I1225" s="71"/>
      <c r="J1225" s="260"/>
    </row>
    <row r="1226" spans="2:10" x14ac:dyDescent="0.25">
      <c r="B1226" s="293"/>
      <c r="C1226" s="81"/>
      <c r="D1226" s="70" t="s">
        <v>34</v>
      </c>
      <c r="E1226" s="56">
        <v>123.47500000000002</v>
      </c>
      <c r="F1226" s="22"/>
      <c r="G1226" s="46">
        <v>30.935406208015852</v>
      </c>
      <c r="H1226" s="46">
        <f>G1226*E1226</f>
        <v>3819.7492815347582</v>
      </c>
      <c r="I1226" s="46"/>
      <c r="J1226" s="60"/>
    </row>
    <row r="1227" spans="2:10" x14ac:dyDescent="0.25">
      <c r="B1227" s="293"/>
      <c r="C1227" s="81"/>
      <c r="D1227" s="70"/>
      <c r="E1227" s="45"/>
      <c r="F1227" s="22"/>
      <c r="G1227" s="46"/>
      <c r="H1227" s="46"/>
      <c r="I1227" s="47"/>
      <c r="J1227" s="60"/>
    </row>
    <row r="1228" spans="2:10" x14ac:dyDescent="0.25">
      <c r="B1228" s="293">
        <v>106</v>
      </c>
      <c r="C1228" s="75" t="s">
        <v>729</v>
      </c>
      <c r="D1228" s="50"/>
      <c r="E1228" s="45"/>
      <c r="F1228" s="22"/>
      <c r="G1228" s="46"/>
      <c r="H1228" s="46"/>
      <c r="I1228" s="47"/>
      <c r="J1228" s="60"/>
    </row>
    <row r="1229" spans="2:10" ht="105" x14ac:dyDescent="0.25">
      <c r="B1229" s="293"/>
      <c r="C1229" s="54" t="s">
        <v>730</v>
      </c>
      <c r="D1229" s="50"/>
      <c r="E1229" s="45"/>
      <c r="F1229" s="22"/>
      <c r="G1229" s="46"/>
      <c r="H1229" s="46"/>
      <c r="I1229" s="47"/>
      <c r="J1229" s="60"/>
    </row>
    <row r="1230" spans="2:10" x14ac:dyDescent="0.25">
      <c r="B1230" s="293"/>
      <c r="C1230" s="81" t="s">
        <v>622</v>
      </c>
      <c r="D1230" s="51" t="s">
        <v>34</v>
      </c>
      <c r="E1230" s="56">
        <v>65.010000000000005</v>
      </c>
      <c r="F1230" s="22"/>
      <c r="G1230" s="46">
        <v>43.198089749932038</v>
      </c>
      <c r="H1230" s="46">
        <f>G1230*E1230</f>
        <v>2808.3078146430821</v>
      </c>
      <c r="I1230" s="46"/>
      <c r="J1230" s="260"/>
    </row>
    <row r="1231" spans="2:10" x14ac:dyDescent="0.25">
      <c r="B1231" s="293"/>
      <c r="C1231" s="75"/>
      <c r="D1231" s="51"/>
      <c r="E1231" s="45"/>
      <c r="F1231" s="22"/>
      <c r="G1231" s="46"/>
      <c r="H1231" s="46"/>
      <c r="I1231" s="47"/>
      <c r="J1231" s="60"/>
    </row>
    <row r="1232" spans="2:10" x14ac:dyDescent="0.25">
      <c r="B1232" s="293">
        <v>107</v>
      </c>
      <c r="C1232" s="75" t="s">
        <v>731</v>
      </c>
      <c r="D1232" s="70"/>
      <c r="E1232" s="45"/>
      <c r="F1232" s="22"/>
      <c r="G1232" s="46"/>
      <c r="H1232" s="46"/>
      <c r="I1232" s="47"/>
      <c r="J1232" s="60"/>
    </row>
    <row r="1233" spans="2:10" ht="360" x14ac:dyDescent="0.25">
      <c r="B1233" s="293"/>
      <c r="C1233" s="54" t="s">
        <v>732</v>
      </c>
      <c r="D1233" s="70"/>
      <c r="E1233" s="45"/>
      <c r="F1233" s="22"/>
      <c r="G1233" s="46"/>
      <c r="H1233" s="46"/>
      <c r="I1233" s="47"/>
      <c r="J1233" s="60"/>
    </row>
    <row r="1234" spans="2:10" x14ac:dyDescent="0.25">
      <c r="B1234" s="293"/>
      <c r="C1234" s="85" t="s">
        <v>244</v>
      </c>
      <c r="D1234" s="70"/>
      <c r="E1234" s="45">
        <v>14.586</v>
      </c>
      <c r="F1234" s="22"/>
      <c r="G1234" s="46"/>
      <c r="H1234" s="46"/>
      <c r="I1234" s="47"/>
      <c r="J1234" s="60"/>
    </row>
    <row r="1235" spans="2:10" x14ac:dyDescent="0.25">
      <c r="B1235" s="293"/>
      <c r="C1235" s="173" t="s">
        <v>733</v>
      </c>
      <c r="D1235" s="70"/>
      <c r="E1235" s="45"/>
      <c r="F1235" s="22"/>
      <c r="G1235" s="46"/>
      <c r="H1235" s="46"/>
      <c r="I1235" s="47"/>
      <c r="J1235" s="60"/>
    </row>
    <row r="1236" spans="2:10" x14ac:dyDescent="0.25">
      <c r="B1236" s="293"/>
      <c r="C1236" s="85" t="s">
        <v>734</v>
      </c>
      <c r="D1236" s="70"/>
      <c r="E1236" s="45">
        <v>1.5444000000000002</v>
      </c>
      <c r="F1236" s="22"/>
      <c r="G1236" s="46"/>
      <c r="H1236" s="46"/>
      <c r="I1236" s="47"/>
      <c r="J1236" s="60"/>
    </row>
    <row r="1237" spans="2:10" x14ac:dyDescent="0.25">
      <c r="B1237" s="293"/>
      <c r="C1237" s="85" t="s">
        <v>735</v>
      </c>
      <c r="D1237" s="174"/>
      <c r="E1237" s="45">
        <v>1.1343750000000001</v>
      </c>
      <c r="F1237" s="22"/>
      <c r="G1237" s="46"/>
      <c r="H1237" s="46"/>
      <c r="I1237" s="71"/>
      <c r="J1237" s="260"/>
    </row>
    <row r="1238" spans="2:10" x14ac:dyDescent="0.25">
      <c r="B1238" s="293"/>
      <c r="C1238" s="85" t="s">
        <v>736</v>
      </c>
      <c r="D1238" s="49"/>
      <c r="E1238" s="45">
        <v>0.94874999999999998</v>
      </c>
      <c r="F1238" s="22"/>
      <c r="G1238" s="46"/>
      <c r="H1238" s="46"/>
      <c r="I1238" s="71"/>
      <c r="J1238" s="260"/>
    </row>
    <row r="1239" spans="2:10" x14ac:dyDescent="0.25">
      <c r="B1239" s="293"/>
      <c r="C1239" s="85" t="s">
        <v>737</v>
      </c>
      <c r="D1239" s="49"/>
      <c r="E1239" s="45">
        <v>0.94874999999999998</v>
      </c>
      <c r="F1239" s="22"/>
      <c r="G1239" s="46"/>
      <c r="H1239" s="46"/>
      <c r="I1239" s="71"/>
      <c r="J1239" s="260"/>
    </row>
    <row r="1240" spans="2:10" x14ac:dyDescent="0.25">
      <c r="B1240" s="293"/>
      <c r="C1240" s="85" t="s">
        <v>76</v>
      </c>
      <c r="D1240" s="49"/>
      <c r="E1240" s="45">
        <v>0.94874999999999998</v>
      </c>
      <c r="F1240" s="22"/>
      <c r="G1240" s="46"/>
      <c r="H1240" s="46"/>
      <c r="I1240" s="71"/>
      <c r="J1240" s="260"/>
    </row>
    <row r="1241" spans="2:10" x14ac:dyDescent="0.25">
      <c r="B1241" s="293"/>
      <c r="C1241" s="85" t="s">
        <v>77</v>
      </c>
      <c r="D1241" s="49"/>
      <c r="E1241" s="45">
        <v>0.94874999999999998</v>
      </c>
      <c r="F1241" s="22"/>
      <c r="G1241" s="46"/>
      <c r="H1241" s="46"/>
      <c r="I1241" s="71"/>
      <c r="J1241" s="260"/>
    </row>
    <row r="1242" spans="2:10" x14ac:dyDescent="0.25">
      <c r="B1242" s="293"/>
      <c r="C1242" s="85" t="s">
        <v>78</v>
      </c>
      <c r="D1242" s="70"/>
      <c r="E1242" s="45">
        <v>0.94874999999999998</v>
      </c>
      <c r="F1242" s="22"/>
      <c r="G1242" s="46"/>
      <c r="H1242" s="46"/>
      <c r="I1242" s="71"/>
      <c r="J1242" s="260"/>
    </row>
    <row r="1243" spans="2:10" x14ac:dyDescent="0.25">
      <c r="B1243" s="293"/>
      <c r="C1243" s="85" t="s">
        <v>79</v>
      </c>
      <c r="D1243" s="70"/>
      <c r="E1243" s="45">
        <v>0.94874999999999998</v>
      </c>
      <c r="F1243" s="22"/>
      <c r="G1243" s="46"/>
      <c r="H1243" s="46"/>
      <c r="I1243" s="71"/>
      <c r="J1243" s="260"/>
    </row>
    <row r="1244" spans="2:10" x14ac:dyDescent="0.25">
      <c r="B1244" s="293"/>
      <c r="C1244" s="85" t="s">
        <v>80</v>
      </c>
      <c r="D1244" s="70"/>
      <c r="E1244" s="45">
        <v>0.94874999999999998</v>
      </c>
      <c r="F1244" s="22"/>
      <c r="G1244" s="46"/>
      <c r="H1244" s="46"/>
      <c r="I1244" s="71"/>
      <c r="J1244" s="260"/>
    </row>
    <row r="1245" spans="2:10" x14ac:dyDescent="0.25">
      <c r="B1245" s="293"/>
      <c r="C1245" s="85" t="s">
        <v>738</v>
      </c>
      <c r="D1245" s="70"/>
      <c r="E1245" s="45">
        <v>0.96250000000000013</v>
      </c>
      <c r="F1245" s="22"/>
      <c r="G1245" s="46"/>
      <c r="H1245" s="46"/>
      <c r="I1245" s="71"/>
      <c r="J1245" s="260"/>
    </row>
    <row r="1246" spans="2:10" x14ac:dyDescent="0.25">
      <c r="B1246" s="293"/>
      <c r="C1246" s="85" t="s">
        <v>228</v>
      </c>
      <c r="D1246" s="70"/>
      <c r="E1246" s="45">
        <v>1.7600000000000002</v>
      </c>
      <c r="F1246" s="22"/>
      <c r="G1246" s="46"/>
      <c r="H1246" s="46"/>
      <c r="I1246" s="71"/>
      <c r="J1246" s="260"/>
    </row>
    <row r="1247" spans="2:10" x14ac:dyDescent="0.25">
      <c r="B1247" s="293"/>
      <c r="C1247" s="85" t="s">
        <v>739</v>
      </c>
      <c r="D1247" s="174"/>
      <c r="E1247" s="45">
        <v>1.2143999999999999</v>
      </c>
      <c r="F1247" s="22"/>
      <c r="G1247" s="46"/>
      <c r="H1247" s="46"/>
      <c r="I1247" s="71"/>
      <c r="J1247" s="260"/>
    </row>
    <row r="1248" spans="2:10" x14ac:dyDescent="0.25">
      <c r="B1248" s="293"/>
      <c r="C1248" s="85" t="s">
        <v>47</v>
      </c>
      <c r="D1248" s="174"/>
      <c r="E1248" s="45">
        <v>1.7600000000000002</v>
      </c>
      <c r="F1248" s="22"/>
      <c r="G1248" s="46"/>
      <c r="H1248" s="46"/>
      <c r="I1248" s="71"/>
      <c r="J1248" s="260"/>
    </row>
    <row r="1249" spans="2:10" x14ac:dyDescent="0.25">
      <c r="B1249" s="293"/>
      <c r="C1249" s="85" t="s">
        <v>740</v>
      </c>
      <c r="D1249" s="49"/>
      <c r="E1249" s="45">
        <v>0.9900000000000001</v>
      </c>
      <c r="F1249" s="22"/>
      <c r="G1249" s="46"/>
      <c r="H1249" s="46"/>
      <c r="I1249" s="71"/>
      <c r="J1249" s="260"/>
    </row>
    <row r="1250" spans="2:10" x14ac:dyDescent="0.25">
      <c r="B1250" s="293"/>
      <c r="C1250" s="85" t="s">
        <v>741</v>
      </c>
      <c r="D1250" s="49"/>
      <c r="E1250" s="45">
        <v>0.9900000000000001</v>
      </c>
      <c r="F1250" s="22"/>
      <c r="G1250" s="46"/>
      <c r="H1250" s="46"/>
      <c r="I1250" s="71"/>
      <c r="J1250" s="260"/>
    </row>
    <row r="1251" spans="2:10" x14ac:dyDescent="0.25">
      <c r="B1251" s="293"/>
      <c r="C1251" s="85" t="s">
        <v>263</v>
      </c>
      <c r="D1251" s="49"/>
      <c r="E1251" s="45">
        <v>0.94874999999999998</v>
      </c>
      <c r="F1251" s="22"/>
      <c r="G1251" s="46"/>
      <c r="H1251" s="46"/>
      <c r="I1251" s="71"/>
      <c r="J1251" s="260"/>
    </row>
    <row r="1252" spans="2:10" x14ac:dyDescent="0.25">
      <c r="B1252" s="293"/>
      <c r="C1252" s="85" t="s">
        <v>742</v>
      </c>
      <c r="D1252" s="49"/>
      <c r="E1252" s="45">
        <v>0.94874999999999998</v>
      </c>
      <c r="F1252" s="22"/>
      <c r="G1252" s="46"/>
      <c r="H1252" s="46"/>
      <c r="I1252" s="71"/>
      <c r="J1252" s="260"/>
    </row>
    <row r="1253" spans="2:10" x14ac:dyDescent="0.25">
      <c r="B1253" s="293"/>
      <c r="C1253" s="85" t="s">
        <v>743</v>
      </c>
      <c r="D1253" s="70"/>
      <c r="E1253" s="45">
        <v>1.4256000000000004</v>
      </c>
      <c r="F1253" s="22"/>
      <c r="G1253" s="46"/>
      <c r="H1253" s="46"/>
      <c r="I1253" s="71"/>
      <c r="J1253" s="260"/>
    </row>
    <row r="1254" spans="2:10" x14ac:dyDescent="0.25">
      <c r="B1254" s="293"/>
      <c r="C1254" s="85" t="s">
        <v>744</v>
      </c>
      <c r="D1254" s="70"/>
      <c r="E1254" s="45">
        <v>0.8085</v>
      </c>
      <c r="F1254" s="22"/>
      <c r="G1254" s="46"/>
      <c r="H1254" s="46"/>
      <c r="I1254" s="71"/>
      <c r="J1254" s="260"/>
    </row>
    <row r="1255" spans="2:10" x14ac:dyDescent="0.25">
      <c r="B1255" s="293"/>
      <c r="C1255" s="85" t="s">
        <v>745</v>
      </c>
      <c r="D1255" s="70"/>
      <c r="E1255" s="45">
        <v>0.9405</v>
      </c>
      <c r="F1255" s="22"/>
      <c r="G1255" s="46"/>
      <c r="H1255" s="46"/>
      <c r="I1255" s="71"/>
      <c r="J1255" s="260"/>
    </row>
    <row r="1256" spans="2:10" x14ac:dyDescent="0.25">
      <c r="B1256" s="293"/>
      <c r="C1256" s="85" t="s">
        <v>746</v>
      </c>
      <c r="D1256" s="70"/>
      <c r="E1256" s="45">
        <v>0.69300000000000006</v>
      </c>
      <c r="F1256" s="22"/>
      <c r="G1256" s="46"/>
      <c r="H1256" s="46"/>
      <c r="I1256" s="71"/>
      <c r="J1256" s="260"/>
    </row>
    <row r="1257" spans="2:10" x14ac:dyDescent="0.25">
      <c r="B1257" s="293"/>
      <c r="C1257" s="85" t="s">
        <v>747</v>
      </c>
      <c r="D1257" s="70"/>
      <c r="E1257" s="45">
        <v>1.3860000000000001</v>
      </c>
      <c r="F1257" s="22"/>
      <c r="G1257" s="46"/>
      <c r="H1257" s="46"/>
      <c r="I1257" s="71"/>
      <c r="J1257" s="260"/>
    </row>
    <row r="1258" spans="2:10" x14ac:dyDescent="0.25">
      <c r="B1258" s="293"/>
      <c r="C1258" s="85" t="s">
        <v>748</v>
      </c>
      <c r="D1258" s="174"/>
      <c r="E1258" s="45">
        <v>1.3089999999999999</v>
      </c>
      <c r="F1258" s="22"/>
      <c r="G1258" s="46"/>
      <c r="H1258" s="46"/>
      <c r="I1258" s="71"/>
      <c r="J1258" s="260"/>
    </row>
    <row r="1259" spans="2:10" x14ac:dyDescent="0.25">
      <c r="B1259" s="293"/>
      <c r="C1259" s="85" t="s">
        <v>749</v>
      </c>
      <c r="D1259" s="70"/>
      <c r="E1259" s="45">
        <v>1.4629999999999999</v>
      </c>
      <c r="F1259" s="22"/>
      <c r="G1259" s="46"/>
      <c r="H1259" s="46"/>
      <c r="I1259" s="71"/>
      <c r="J1259" s="260"/>
    </row>
    <row r="1260" spans="2:10" x14ac:dyDescent="0.25">
      <c r="B1260" s="293"/>
      <c r="C1260" s="85" t="s">
        <v>235</v>
      </c>
      <c r="D1260" s="70"/>
      <c r="E1260" s="45">
        <v>0.69300000000000006</v>
      </c>
      <c r="F1260" s="22"/>
      <c r="G1260" s="46"/>
      <c r="H1260" s="46"/>
      <c r="I1260" s="71"/>
      <c r="J1260" s="260"/>
    </row>
    <row r="1261" spans="2:10" x14ac:dyDescent="0.25">
      <c r="B1261" s="293"/>
      <c r="C1261" s="85" t="s">
        <v>750</v>
      </c>
      <c r="D1261" s="70"/>
      <c r="E1261" s="45">
        <v>1.8975</v>
      </c>
      <c r="F1261" s="22"/>
      <c r="G1261" s="46"/>
      <c r="H1261" s="46"/>
      <c r="I1261" s="71"/>
      <c r="J1261" s="260"/>
    </row>
    <row r="1262" spans="2:10" x14ac:dyDescent="0.25">
      <c r="B1262" s="293"/>
      <c r="C1262" s="85" t="s">
        <v>111</v>
      </c>
      <c r="D1262" s="70"/>
      <c r="E1262" s="45">
        <v>1.1440000000000001</v>
      </c>
      <c r="F1262" s="22"/>
      <c r="G1262" s="46"/>
      <c r="H1262" s="46"/>
      <c r="I1262" s="71"/>
      <c r="J1262" s="260"/>
    </row>
    <row r="1263" spans="2:10" x14ac:dyDescent="0.25">
      <c r="B1263" s="293"/>
      <c r="C1263" s="85" t="s">
        <v>49</v>
      </c>
      <c r="D1263" s="174"/>
      <c r="E1263" s="45">
        <v>1.1440000000000001</v>
      </c>
      <c r="F1263" s="22"/>
      <c r="G1263" s="46"/>
      <c r="H1263" s="46"/>
      <c r="I1263" s="71"/>
      <c r="J1263" s="260"/>
    </row>
    <row r="1264" spans="2:10" x14ac:dyDescent="0.25">
      <c r="B1264" s="293"/>
      <c r="C1264" s="85" t="s">
        <v>751</v>
      </c>
      <c r="D1264" s="174"/>
      <c r="E1264" s="45">
        <v>1.1440000000000001</v>
      </c>
      <c r="F1264" s="22"/>
      <c r="G1264" s="46"/>
      <c r="H1264" s="46"/>
      <c r="I1264" s="71"/>
      <c r="J1264" s="260"/>
    </row>
    <row r="1265" spans="2:10" x14ac:dyDescent="0.25">
      <c r="B1265" s="293"/>
      <c r="C1265" s="85" t="s">
        <v>752</v>
      </c>
      <c r="D1265" s="174"/>
      <c r="E1265" s="45">
        <v>1.1440000000000001</v>
      </c>
      <c r="F1265" s="22"/>
      <c r="G1265" s="46"/>
      <c r="H1265" s="46"/>
      <c r="I1265" s="71"/>
      <c r="J1265" s="260"/>
    </row>
    <row r="1266" spans="2:10" x14ac:dyDescent="0.25">
      <c r="B1266" s="293"/>
      <c r="C1266" s="85" t="s">
        <v>753</v>
      </c>
      <c r="D1266" s="174"/>
      <c r="E1266" s="45">
        <v>0.77440000000000009</v>
      </c>
      <c r="F1266" s="22"/>
      <c r="G1266" s="46"/>
      <c r="H1266" s="46"/>
      <c r="I1266" s="71"/>
      <c r="J1266" s="260"/>
    </row>
    <row r="1267" spans="2:10" x14ac:dyDescent="0.25">
      <c r="B1267" s="293"/>
      <c r="C1267" s="85" t="s">
        <v>754</v>
      </c>
      <c r="D1267" s="70"/>
      <c r="E1267" s="45">
        <v>0.75680000000000014</v>
      </c>
      <c r="F1267" s="22"/>
      <c r="G1267" s="46"/>
      <c r="H1267" s="46"/>
      <c r="I1267" s="47"/>
      <c r="J1267" s="60"/>
    </row>
    <row r="1268" spans="2:10" x14ac:dyDescent="0.25">
      <c r="B1268" s="293"/>
      <c r="C1268" s="85" t="s">
        <v>755</v>
      </c>
      <c r="D1268" s="70"/>
      <c r="E1268" s="45">
        <v>0.83600000000000008</v>
      </c>
      <c r="F1268" s="22"/>
      <c r="G1268" s="46"/>
      <c r="H1268" s="46"/>
      <c r="I1268" s="47"/>
      <c r="J1268" s="60"/>
    </row>
    <row r="1269" spans="2:10" x14ac:dyDescent="0.25">
      <c r="B1269" s="293"/>
      <c r="C1269" s="85" t="s">
        <v>756</v>
      </c>
      <c r="D1269" s="70"/>
      <c r="E1269" s="45">
        <v>0.51589999999999991</v>
      </c>
      <c r="F1269" s="22"/>
      <c r="G1269" s="46"/>
      <c r="H1269" s="46"/>
      <c r="I1269" s="47"/>
      <c r="J1269" s="60"/>
    </row>
    <row r="1270" spans="2:10" x14ac:dyDescent="0.25">
      <c r="B1270" s="293"/>
      <c r="C1270" s="81"/>
      <c r="D1270" s="70"/>
      <c r="E1270" s="45"/>
      <c r="F1270" s="22"/>
      <c r="G1270" s="46"/>
      <c r="H1270" s="46"/>
      <c r="I1270" s="47"/>
      <c r="J1270" s="60"/>
    </row>
    <row r="1271" spans="2:10" x14ac:dyDescent="0.25">
      <c r="B1271" s="293"/>
      <c r="C1271" s="173" t="s">
        <v>757</v>
      </c>
      <c r="D1271" s="70"/>
      <c r="E1271" s="45"/>
      <c r="F1271" s="22"/>
      <c r="G1271" s="46"/>
      <c r="H1271" s="46"/>
      <c r="I1271" s="47"/>
      <c r="J1271" s="60"/>
    </row>
    <row r="1272" spans="2:10" x14ac:dyDescent="0.25">
      <c r="B1272" s="293"/>
      <c r="C1272" s="88" t="s">
        <v>87</v>
      </c>
      <c r="D1272" s="70"/>
      <c r="E1272" s="45"/>
      <c r="F1272" s="22"/>
      <c r="G1272" s="46"/>
      <c r="H1272" s="46"/>
      <c r="I1272" s="47"/>
      <c r="J1272" s="60"/>
    </row>
    <row r="1273" spans="2:10" x14ac:dyDescent="0.25">
      <c r="B1273" s="293"/>
      <c r="C1273" s="80" t="s">
        <v>121</v>
      </c>
      <c r="D1273" s="70"/>
      <c r="E1273" s="45">
        <v>0.99</v>
      </c>
      <c r="F1273" s="22"/>
      <c r="G1273" s="46"/>
      <c r="H1273" s="46"/>
      <c r="I1273" s="47"/>
      <c r="J1273" s="60"/>
    </row>
    <row r="1274" spans="2:10" x14ac:dyDescent="0.25">
      <c r="B1274" s="293"/>
      <c r="C1274" s="80" t="s">
        <v>122</v>
      </c>
      <c r="D1274" s="70"/>
      <c r="E1274" s="45">
        <v>1.4696000000000002</v>
      </c>
      <c r="F1274" s="22"/>
      <c r="G1274" s="46"/>
      <c r="H1274" s="46"/>
      <c r="I1274" s="47"/>
      <c r="J1274" s="60"/>
    </row>
    <row r="1275" spans="2:10" x14ac:dyDescent="0.25">
      <c r="B1275" s="293"/>
      <c r="C1275" s="80" t="s">
        <v>88</v>
      </c>
      <c r="D1275" s="49"/>
      <c r="E1275" s="45">
        <v>7.8100000000000003E-2</v>
      </c>
      <c r="F1275" s="22"/>
      <c r="G1275" s="46"/>
      <c r="H1275" s="46"/>
      <c r="I1275" s="71"/>
      <c r="J1275" s="260"/>
    </row>
    <row r="1276" spans="2:10" x14ac:dyDescent="0.25">
      <c r="B1276" s="293"/>
      <c r="C1276" s="80" t="s">
        <v>93</v>
      </c>
      <c r="D1276" s="49"/>
      <c r="E1276" s="45">
        <v>0.71390000000000009</v>
      </c>
      <c r="F1276" s="22"/>
      <c r="G1276" s="46"/>
      <c r="H1276" s="46"/>
      <c r="I1276" s="71"/>
      <c r="J1276" s="260"/>
    </row>
    <row r="1277" spans="2:10" x14ac:dyDescent="0.25">
      <c r="B1277" s="293"/>
      <c r="C1277" s="80" t="s">
        <v>125</v>
      </c>
      <c r="D1277" s="49"/>
      <c r="E1277" s="45">
        <v>0.44000000000000006</v>
      </c>
      <c r="F1277" s="22"/>
      <c r="G1277" s="46"/>
      <c r="H1277" s="46"/>
      <c r="I1277" s="71"/>
      <c r="J1277" s="260"/>
    </row>
    <row r="1278" spans="2:10" x14ac:dyDescent="0.25">
      <c r="B1278" s="293"/>
      <c r="C1278" s="80" t="s">
        <v>94</v>
      </c>
      <c r="D1278" s="70"/>
      <c r="E1278" s="45">
        <v>0.32956000000000008</v>
      </c>
      <c r="F1278" s="22"/>
      <c r="G1278" s="46"/>
      <c r="H1278" s="46"/>
      <c r="I1278" s="71"/>
      <c r="J1278" s="260"/>
    </row>
    <row r="1279" spans="2:10" x14ac:dyDescent="0.25">
      <c r="B1279" s="293"/>
      <c r="C1279" s="80" t="s">
        <v>95</v>
      </c>
      <c r="D1279" s="70"/>
      <c r="E1279" s="45">
        <v>0.26928000000000002</v>
      </c>
      <c r="F1279" s="22"/>
      <c r="G1279" s="46"/>
      <c r="H1279" s="46"/>
      <c r="I1279" s="71"/>
      <c r="J1279" s="260"/>
    </row>
    <row r="1280" spans="2:10" x14ac:dyDescent="0.25">
      <c r="B1280" s="293"/>
      <c r="C1280" s="69" t="s">
        <v>47</v>
      </c>
      <c r="D1280" s="70"/>
      <c r="E1280" s="45">
        <v>0.80190000000000017</v>
      </c>
      <c r="F1280" s="22"/>
      <c r="G1280" s="46"/>
      <c r="H1280" s="46"/>
      <c r="I1280" s="71"/>
      <c r="J1280" s="260"/>
    </row>
    <row r="1281" spans="2:10" x14ac:dyDescent="0.25">
      <c r="B1281" s="293"/>
      <c r="C1281" s="69" t="s">
        <v>96</v>
      </c>
      <c r="D1281" s="70"/>
      <c r="E1281" s="45">
        <v>0.11352000000000001</v>
      </c>
      <c r="F1281" s="22"/>
      <c r="G1281" s="46"/>
      <c r="H1281" s="46"/>
      <c r="I1281" s="71"/>
      <c r="J1281" s="260"/>
    </row>
    <row r="1282" spans="2:10" x14ac:dyDescent="0.25">
      <c r="B1282" s="293"/>
      <c r="C1282" s="80" t="s">
        <v>49</v>
      </c>
      <c r="D1282" s="70"/>
      <c r="E1282" s="45">
        <v>1.9305000000000001</v>
      </c>
      <c r="F1282" s="22"/>
      <c r="G1282" s="46"/>
      <c r="H1282" s="46"/>
      <c r="I1282" s="71"/>
      <c r="J1282" s="260"/>
    </row>
    <row r="1283" spans="2:10" x14ac:dyDescent="0.25">
      <c r="B1283" s="293"/>
      <c r="C1283" s="80" t="s">
        <v>97</v>
      </c>
      <c r="D1283" s="70"/>
      <c r="E1283" s="45">
        <v>0.308</v>
      </c>
      <c r="F1283" s="22"/>
      <c r="G1283" s="46"/>
      <c r="H1283" s="46"/>
      <c r="I1283" s="71"/>
      <c r="J1283" s="260"/>
    </row>
    <row r="1284" spans="2:10" x14ac:dyDescent="0.25">
      <c r="B1284" s="293"/>
      <c r="C1284" s="80" t="s">
        <v>100</v>
      </c>
      <c r="D1284" s="70"/>
      <c r="E1284" s="45">
        <v>0.74800000000000011</v>
      </c>
      <c r="F1284" s="22"/>
      <c r="G1284" s="46"/>
      <c r="H1284" s="46"/>
      <c r="I1284" s="71"/>
      <c r="J1284" s="260"/>
    </row>
    <row r="1285" spans="2:10" x14ac:dyDescent="0.25">
      <c r="B1285" s="293"/>
      <c r="C1285" s="80" t="s">
        <v>101</v>
      </c>
      <c r="D1285" s="70"/>
      <c r="E1285" s="45">
        <v>7.2600000000000012E-2</v>
      </c>
      <c r="F1285" s="22"/>
      <c r="G1285" s="46"/>
      <c r="H1285" s="46"/>
      <c r="I1285" s="71"/>
      <c r="J1285" s="260"/>
    </row>
    <row r="1286" spans="2:10" x14ac:dyDescent="0.25">
      <c r="B1286" s="293"/>
      <c r="C1286" s="80" t="s">
        <v>537</v>
      </c>
      <c r="D1286" s="70"/>
      <c r="E1286" s="45">
        <v>0.31074999999999997</v>
      </c>
      <c r="F1286" s="22"/>
      <c r="G1286" s="46"/>
      <c r="H1286" s="46"/>
      <c r="I1286" s="71"/>
      <c r="J1286" s="260"/>
    </row>
    <row r="1287" spans="2:10" x14ac:dyDescent="0.25">
      <c r="B1287" s="293"/>
      <c r="C1287" s="80" t="s">
        <v>538</v>
      </c>
      <c r="D1287" s="70"/>
      <c r="E1287" s="45">
        <v>0.33748000000000006</v>
      </c>
      <c r="F1287" s="22"/>
      <c r="G1287" s="46"/>
      <c r="H1287" s="46"/>
      <c r="I1287" s="71"/>
      <c r="J1287" s="260"/>
    </row>
    <row r="1288" spans="2:10" x14ac:dyDescent="0.25">
      <c r="B1288" s="293"/>
      <c r="C1288" s="80" t="s">
        <v>102</v>
      </c>
      <c r="D1288" s="70"/>
      <c r="E1288" s="45">
        <v>0.11000000000000001</v>
      </c>
      <c r="F1288" s="22"/>
      <c r="G1288" s="46"/>
      <c r="H1288" s="46"/>
      <c r="I1288" s="71"/>
      <c r="J1288" s="260"/>
    </row>
    <row r="1289" spans="2:10" x14ac:dyDescent="0.25">
      <c r="B1289" s="293"/>
      <c r="C1289" s="80" t="s">
        <v>103</v>
      </c>
      <c r="D1289" s="70"/>
      <c r="E1289" s="45">
        <v>0.32890000000000003</v>
      </c>
      <c r="F1289" s="22"/>
      <c r="G1289" s="46"/>
      <c r="H1289" s="46"/>
      <c r="I1289" s="71"/>
      <c r="J1289" s="260"/>
    </row>
    <row r="1290" spans="2:10" x14ac:dyDescent="0.25">
      <c r="B1290" s="293"/>
      <c r="C1290" s="80" t="s">
        <v>104</v>
      </c>
      <c r="D1290" s="70"/>
      <c r="E1290" s="45">
        <v>0.20075000000000001</v>
      </c>
      <c r="F1290" s="22"/>
      <c r="G1290" s="46"/>
      <c r="H1290" s="46"/>
      <c r="I1290" s="71"/>
      <c r="J1290" s="260"/>
    </row>
    <row r="1291" spans="2:10" x14ac:dyDescent="0.25">
      <c r="B1291" s="293"/>
      <c r="C1291" s="80" t="s">
        <v>52</v>
      </c>
      <c r="D1291" s="49"/>
      <c r="E1291" s="45">
        <v>0.25410000000000005</v>
      </c>
      <c r="F1291" s="22"/>
      <c r="G1291" s="46"/>
      <c r="H1291" s="46"/>
      <c r="I1291" s="71"/>
      <c r="J1291" s="260"/>
    </row>
    <row r="1292" spans="2:10" x14ac:dyDescent="0.25">
      <c r="B1292" s="293"/>
      <c r="C1292" s="80"/>
      <c r="D1292" s="49"/>
      <c r="E1292" s="45">
        <v>0.20900000000000002</v>
      </c>
      <c r="F1292" s="22"/>
      <c r="G1292" s="46"/>
      <c r="H1292" s="46"/>
      <c r="I1292" s="71"/>
      <c r="J1292" s="260"/>
    </row>
    <row r="1293" spans="2:10" x14ac:dyDescent="0.25">
      <c r="B1293" s="293"/>
      <c r="C1293" s="80"/>
      <c r="D1293" s="49"/>
      <c r="E1293" s="45">
        <v>0.31624999999999998</v>
      </c>
      <c r="F1293" s="22"/>
      <c r="G1293" s="46"/>
      <c r="H1293" s="46"/>
      <c r="I1293" s="71"/>
      <c r="J1293" s="260"/>
    </row>
    <row r="1294" spans="2:10" x14ac:dyDescent="0.25">
      <c r="B1294" s="293"/>
      <c r="C1294" s="80"/>
      <c r="D1294" s="49"/>
      <c r="E1294" s="45">
        <v>0.23100000000000001</v>
      </c>
      <c r="F1294" s="22"/>
      <c r="G1294" s="46"/>
      <c r="H1294" s="46"/>
      <c r="I1294" s="71"/>
      <c r="J1294" s="260"/>
    </row>
    <row r="1295" spans="2:10" x14ac:dyDescent="0.25">
      <c r="B1295" s="293"/>
      <c r="C1295" s="80" t="s">
        <v>105</v>
      </c>
      <c r="D1295" s="70"/>
      <c r="E1295" s="45">
        <v>0.35090000000000005</v>
      </c>
      <c r="F1295" s="22"/>
      <c r="G1295" s="46"/>
      <c r="H1295" s="46"/>
      <c r="I1295" s="71"/>
      <c r="J1295" s="260"/>
    </row>
    <row r="1296" spans="2:10" x14ac:dyDescent="0.25">
      <c r="B1296" s="293"/>
      <c r="C1296" s="80"/>
      <c r="D1296" s="70"/>
      <c r="E1296" s="45">
        <v>0.61380000000000012</v>
      </c>
      <c r="F1296" s="22"/>
      <c r="G1296" s="46"/>
      <c r="H1296" s="46"/>
      <c r="I1296" s="71"/>
      <c r="J1296" s="260"/>
    </row>
    <row r="1297" spans="2:10" x14ac:dyDescent="0.25">
      <c r="B1297" s="293"/>
      <c r="C1297" s="80" t="s">
        <v>126</v>
      </c>
      <c r="D1297" s="70"/>
      <c r="E1297" s="45">
        <v>0.28050000000000003</v>
      </c>
      <c r="F1297" s="22"/>
      <c r="G1297" s="46"/>
      <c r="H1297" s="46"/>
      <c r="I1297" s="71"/>
      <c r="J1297" s="260"/>
    </row>
    <row r="1298" spans="2:10" x14ac:dyDescent="0.25">
      <c r="B1298" s="293"/>
      <c r="C1298" s="80"/>
      <c r="D1298" s="87" t="s">
        <v>34</v>
      </c>
      <c r="E1298" s="56">
        <v>63.364015000000002</v>
      </c>
      <c r="F1298" s="22"/>
      <c r="G1298" s="46">
        <v>76.641772136976186</v>
      </c>
      <c r="H1298" s="46">
        <f>G1298*E1298</f>
        <v>4856.3303993139416</v>
      </c>
      <c r="I1298" s="46"/>
      <c r="J1298" s="260"/>
    </row>
    <row r="1299" spans="2:10" x14ac:dyDescent="0.25">
      <c r="B1299" s="293"/>
      <c r="C1299" s="88" t="s">
        <v>106</v>
      </c>
      <c r="D1299" s="87"/>
      <c r="E1299" s="45"/>
      <c r="F1299" s="22"/>
      <c r="G1299" s="46"/>
      <c r="H1299" s="46"/>
      <c r="I1299" s="71"/>
      <c r="J1299" s="260"/>
    </row>
    <row r="1300" spans="2:10" x14ac:dyDescent="0.25">
      <c r="B1300" s="293"/>
      <c r="C1300" s="72" t="s">
        <v>107</v>
      </c>
      <c r="D1300" s="70"/>
      <c r="E1300" s="45">
        <v>0.75020000000000009</v>
      </c>
      <c r="F1300" s="22"/>
      <c r="G1300" s="46"/>
      <c r="H1300" s="46"/>
      <c r="I1300" s="71"/>
      <c r="J1300" s="260"/>
    </row>
    <row r="1301" spans="2:10" x14ac:dyDescent="0.25">
      <c r="B1301" s="293"/>
      <c r="C1301" s="80" t="s">
        <v>127</v>
      </c>
      <c r="D1301" s="93"/>
      <c r="E1301" s="45">
        <v>0.80135000000000001</v>
      </c>
      <c r="F1301" s="22"/>
      <c r="G1301" s="46"/>
      <c r="H1301" s="46"/>
      <c r="I1301" s="71"/>
      <c r="J1301" s="260"/>
    </row>
    <row r="1302" spans="2:10" x14ac:dyDescent="0.25">
      <c r="B1302" s="293"/>
      <c r="C1302" s="80" t="s">
        <v>58</v>
      </c>
      <c r="D1302" s="70"/>
      <c r="E1302" s="45">
        <v>0.23760000000000003</v>
      </c>
      <c r="F1302" s="22"/>
      <c r="G1302" s="46"/>
      <c r="H1302" s="46"/>
      <c r="I1302" s="71"/>
      <c r="J1302" s="260"/>
    </row>
    <row r="1303" spans="2:10" x14ac:dyDescent="0.25">
      <c r="B1303" s="293"/>
      <c r="C1303" s="69" t="s">
        <v>108</v>
      </c>
      <c r="D1303" s="70"/>
      <c r="E1303" s="45">
        <v>0.35640000000000011</v>
      </c>
      <c r="F1303" s="22"/>
      <c r="G1303" s="46"/>
      <c r="H1303" s="46"/>
      <c r="I1303" s="71"/>
      <c r="J1303" s="260"/>
    </row>
    <row r="1304" spans="2:10" x14ac:dyDescent="0.25">
      <c r="B1304" s="293"/>
      <c r="C1304" s="80" t="s">
        <v>109</v>
      </c>
      <c r="D1304" s="70"/>
      <c r="E1304" s="45">
        <v>0.11220000000000002</v>
      </c>
      <c r="F1304" s="22"/>
      <c r="G1304" s="46"/>
      <c r="H1304" s="46"/>
      <c r="I1304" s="71"/>
      <c r="J1304" s="260"/>
    </row>
    <row r="1305" spans="2:10" x14ac:dyDescent="0.25">
      <c r="B1305" s="293"/>
      <c r="C1305" s="69"/>
      <c r="D1305" s="70"/>
      <c r="E1305" s="45">
        <v>9.3500000000000014E-2</v>
      </c>
      <c r="F1305" s="22"/>
      <c r="G1305" s="46"/>
      <c r="H1305" s="46"/>
      <c r="I1305" s="71"/>
      <c r="J1305" s="260"/>
    </row>
    <row r="1306" spans="2:10" x14ac:dyDescent="0.25">
      <c r="B1306" s="293"/>
      <c r="C1306" s="69"/>
      <c r="D1306" s="70"/>
      <c r="E1306" s="45">
        <v>0.16445000000000001</v>
      </c>
      <c r="F1306" s="22"/>
      <c r="G1306" s="46"/>
      <c r="H1306" s="46"/>
      <c r="I1306" s="71"/>
      <c r="J1306" s="260"/>
    </row>
    <row r="1307" spans="2:10" x14ac:dyDescent="0.25">
      <c r="B1307" s="293"/>
      <c r="C1307" s="69"/>
      <c r="D1307" s="70"/>
      <c r="E1307" s="45">
        <v>0.39270000000000005</v>
      </c>
      <c r="F1307" s="22"/>
      <c r="G1307" s="46"/>
      <c r="H1307" s="46"/>
      <c r="I1307" s="71"/>
      <c r="J1307" s="260"/>
    </row>
    <row r="1308" spans="2:10" x14ac:dyDescent="0.25">
      <c r="B1308" s="293"/>
      <c r="C1308" s="69" t="s">
        <v>110</v>
      </c>
      <c r="D1308" s="70"/>
      <c r="E1308" s="45">
        <v>1.8714300000000004</v>
      </c>
      <c r="F1308" s="22"/>
      <c r="G1308" s="46"/>
      <c r="H1308" s="46"/>
      <c r="I1308" s="71"/>
      <c r="J1308" s="260"/>
    </row>
    <row r="1309" spans="2:10" x14ac:dyDescent="0.25">
      <c r="B1309" s="293"/>
      <c r="C1309" s="69"/>
      <c r="D1309" s="70"/>
      <c r="E1309" s="45">
        <v>0.28072000000000003</v>
      </c>
      <c r="F1309" s="22"/>
      <c r="G1309" s="46"/>
      <c r="H1309" s="46"/>
      <c r="I1309" s="71"/>
      <c r="J1309" s="260"/>
    </row>
    <row r="1310" spans="2:10" x14ac:dyDescent="0.25">
      <c r="B1310" s="293"/>
      <c r="C1310" s="80" t="s">
        <v>111</v>
      </c>
      <c r="D1310" s="70"/>
      <c r="E1310" s="45">
        <v>0.96096000000000026</v>
      </c>
      <c r="F1310" s="22"/>
      <c r="G1310" s="46"/>
      <c r="H1310" s="46"/>
      <c r="I1310" s="71"/>
      <c r="J1310" s="260"/>
    </row>
    <row r="1311" spans="2:10" x14ac:dyDescent="0.25">
      <c r="B1311" s="293"/>
      <c r="C1311" s="80" t="s">
        <v>112</v>
      </c>
      <c r="D1311" s="70"/>
      <c r="E1311" s="45">
        <v>0.16445000000000004</v>
      </c>
      <c r="F1311" s="22"/>
      <c r="G1311" s="46"/>
      <c r="H1311" s="46"/>
      <c r="I1311" s="71"/>
      <c r="J1311" s="260"/>
    </row>
    <row r="1312" spans="2:10" x14ac:dyDescent="0.25">
      <c r="B1312" s="293"/>
      <c r="C1312" s="80" t="s">
        <v>113</v>
      </c>
      <c r="D1312" s="70"/>
      <c r="E1312" s="45">
        <v>0.31074999999999997</v>
      </c>
      <c r="F1312" s="22"/>
      <c r="G1312" s="46"/>
      <c r="H1312" s="46"/>
      <c r="I1312" s="71"/>
      <c r="J1312" s="260"/>
    </row>
    <row r="1313" spans="2:10" x14ac:dyDescent="0.25">
      <c r="B1313" s="293"/>
      <c r="C1313" s="80" t="s">
        <v>114</v>
      </c>
      <c r="D1313" s="70"/>
      <c r="E1313" s="45">
        <v>0.18590000000000004</v>
      </c>
      <c r="F1313" s="22"/>
      <c r="G1313" s="46"/>
      <c r="H1313" s="46"/>
      <c r="I1313" s="71"/>
      <c r="J1313" s="260"/>
    </row>
    <row r="1314" spans="2:10" x14ac:dyDescent="0.25">
      <c r="B1314" s="293"/>
      <c r="C1314" s="69" t="s">
        <v>115</v>
      </c>
      <c r="D1314" s="70"/>
      <c r="E1314" s="45">
        <v>0.32472000000000001</v>
      </c>
      <c r="F1314" s="22"/>
      <c r="G1314" s="46"/>
      <c r="H1314" s="46"/>
      <c r="I1314" s="71"/>
      <c r="J1314" s="260"/>
    </row>
    <row r="1315" spans="2:10" x14ac:dyDescent="0.25">
      <c r="B1315" s="293"/>
      <c r="C1315" s="69"/>
      <c r="D1315" s="70"/>
      <c r="E1315" s="45">
        <v>0.23584000000000002</v>
      </c>
      <c r="F1315" s="22"/>
      <c r="G1315" s="46"/>
      <c r="H1315" s="46"/>
      <c r="I1315" s="71"/>
      <c r="J1315" s="260"/>
    </row>
    <row r="1316" spans="2:10" x14ac:dyDescent="0.25">
      <c r="B1316" s="293"/>
      <c r="C1316" s="69" t="s">
        <v>105</v>
      </c>
      <c r="D1316" s="70"/>
      <c r="E1316" s="45">
        <v>0.36300000000000004</v>
      </c>
      <c r="F1316" s="22"/>
      <c r="G1316" s="46"/>
      <c r="H1316" s="46"/>
      <c r="I1316" s="71"/>
      <c r="J1316" s="260"/>
    </row>
    <row r="1317" spans="2:10" x14ac:dyDescent="0.25">
      <c r="B1317" s="293"/>
      <c r="C1317" s="69"/>
      <c r="D1317" s="70"/>
      <c r="E1317" s="45">
        <v>1.8414000000000004</v>
      </c>
      <c r="F1317" s="22"/>
      <c r="G1317" s="46"/>
      <c r="H1317" s="46"/>
      <c r="I1317" s="71"/>
      <c r="J1317" s="260"/>
    </row>
    <row r="1318" spans="2:10" x14ac:dyDescent="0.25">
      <c r="B1318" s="293"/>
      <c r="C1318" s="84"/>
      <c r="D1318" s="70" t="s">
        <v>34</v>
      </c>
      <c r="E1318" s="56">
        <v>9.4475700000000025</v>
      </c>
      <c r="F1318" s="22"/>
      <c r="G1318" s="46">
        <v>76.641772136976186</v>
      </c>
      <c r="H1318" s="46">
        <f>G1318*E1318</f>
        <v>724.07850718813233</v>
      </c>
      <c r="I1318" s="46"/>
      <c r="J1318" s="260"/>
    </row>
    <row r="1319" spans="2:10" ht="30" x14ac:dyDescent="0.25">
      <c r="B1319" s="293">
        <v>108</v>
      </c>
      <c r="C1319" s="75" t="s">
        <v>758</v>
      </c>
      <c r="D1319" s="70"/>
      <c r="E1319" s="45"/>
      <c r="F1319" s="22"/>
      <c r="G1319" s="46"/>
      <c r="H1319" s="46"/>
      <c r="I1319" s="47"/>
      <c r="J1319" s="60"/>
    </row>
    <row r="1320" spans="2:10" ht="375" x14ac:dyDescent="0.25">
      <c r="B1320" s="293"/>
      <c r="C1320" s="54" t="s">
        <v>759</v>
      </c>
      <c r="D1320" s="70"/>
      <c r="E1320" s="45"/>
      <c r="F1320" s="22"/>
      <c r="G1320" s="46"/>
      <c r="H1320" s="46"/>
      <c r="I1320" s="47"/>
      <c r="J1320" s="60"/>
    </row>
    <row r="1321" spans="2:10" x14ac:dyDescent="0.25">
      <c r="B1321" s="293"/>
      <c r="C1321" s="81" t="s">
        <v>760</v>
      </c>
      <c r="D1321" s="70" t="s">
        <v>34</v>
      </c>
      <c r="E1321" s="56">
        <f>40.48</f>
        <v>40.479999999999997</v>
      </c>
      <c r="F1321" s="22"/>
      <c r="G1321" s="46">
        <v>76.641772136976186</v>
      </c>
      <c r="H1321" s="46">
        <f>G1321*E1321</f>
        <v>3102.4589361047956</v>
      </c>
      <c r="I1321" s="46"/>
      <c r="J1321" s="60"/>
    </row>
    <row r="1322" spans="2:10" x14ac:dyDescent="0.25">
      <c r="B1322" s="293"/>
      <c r="C1322" s="64"/>
      <c r="D1322" s="70"/>
      <c r="E1322" s="45"/>
      <c r="F1322" s="22"/>
      <c r="G1322" s="46"/>
      <c r="H1322" s="46"/>
      <c r="I1322" s="47"/>
      <c r="J1322" s="60"/>
    </row>
    <row r="1323" spans="2:10" x14ac:dyDescent="0.25">
      <c r="B1323" s="288" t="s">
        <v>761</v>
      </c>
      <c r="C1323" s="158" t="s">
        <v>762</v>
      </c>
      <c r="D1323" s="158"/>
      <c r="E1323" s="158"/>
      <c r="F1323" s="22"/>
      <c r="G1323" s="158"/>
      <c r="H1323" s="158"/>
      <c r="I1323" s="175">
        <f>H1333+H1350+H1357+H1361+H1374+H1381+H1387+H1391</f>
        <v>96919.772412817998</v>
      </c>
      <c r="J1323" s="158"/>
    </row>
    <row r="1324" spans="2:10" x14ac:dyDescent="0.25">
      <c r="B1324" s="293"/>
      <c r="C1324" s="48"/>
      <c r="D1324" s="70"/>
      <c r="E1324" s="45"/>
      <c r="F1324" s="22"/>
      <c r="G1324" s="46"/>
      <c r="H1324" s="46"/>
      <c r="I1324" s="47"/>
      <c r="J1324" s="60"/>
    </row>
    <row r="1325" spans="2:10" x14ac:dyDescent="0.25">
      <c r="B1325" s="293">
        <v>109</v>
      </c>
      <c r="C1325" s="73" t="s">
        <v>763</v>
      </c>
      <c r="D1325" s="70"/>
      <c r="E1325" s="45"/>
      <c r="F1325" s="22"/>
      <c r="G1325" s="46"/>
      <c r="H1325" s="46"/>
      <c r="I1325" s="47"/>
      <c r="J1325" s="60"/>
    </row>
    <row r="1326" spans="2:10" ht="300" x14ac:dyDescent="0.25">
      <c r="B1326" s="293"/>
      <c r="C1326" s="59" t="s">
        <v>764</v>
      </c>
      <c r="D1326" s="70"/>
      <c r="E1326" s="45"/>
      <c r="F1326" s="22"/>
      <c r="G1326" s="46"/>
      <c r="H1326" s="46"/>
      <c r="I1326" s="47"/>
      <c r="J1326" s="60"/>
    </row>
    <row r="1327" spans="2:10" x14ac:dyDescent="0.25">
      <c r="B1327" s="293"/>
      <c r="C1327" s="80" t="s">
        <v>765</v>
      </c>
      <c r="D1327" s="70"/>
      <c r="E1327" s="45">
        <v>7.2380000000000004</v>
      </c>
      <c r="F1327" s="22"/>
      <c r="G1327" s="46"/>
      <c r="H1327" s="46"/>
      <c r="I1327" s="47"/>
      <c r="J1327" s="60"/>
    </row>
    <row r="1328" spans="2:10" x14ac:dyDescent="0.25">
      <c r="B1328" s="293"/>
      <c r="C1328" s="80" t="s">
        <v>766</v>
      </c>
      <c r="D1328" s="70"/>
      <c r="E1328" s="45">
        <v>7.3150000000000013</v>
      </c>
      <c r="F1328" s="22"/>
      <c r="G1328" s="46"/>
      <c r="H1328" s="46"/>
      <c r="I1328" s="47"/>
      <c r="J1328" s="60"/>
    </row>
    <row r="1329" spans="2:10" x14ac:dyDescent="0.25">
      <c r="B1329" s="293"/>
      <c r="C1329" s="80" t="s">
        <v>767</v>
      </c>
      <c r="D1329" s="70"/>
      <c r="E1329" s="45">
        <v>7.8980000000000006</v>
      </c>
      <c r="F1329" s="22"/>
      <c r="G1329" s="46"/>
      <c r="H1329" s="46"/>
      <c r="I1329" s="47"/>
      <c r="J1329" s="60"/>
    </row>
    <row r="1330" spans="2:10" x14ac:dyDescent="0.25">
      <c r="B1330" s="293"/>
      <c r="C1330" s="80" t="s">
        <v>768</v>
      </c>
      <c r="D1330" s="70"/>
      <c r="E1330" s="45">
        <v>3.2230000000000003</v>
      </c>
      <c r="F1330" s="22"/>
      <c r="G1330" s="46"/>
      <c r="H1330" s="46"/>
      <c r="I1330" s="47"/>
      <c r="J1330" s="60"/>
    </row>
    <row r="1331" spans="2:10" x14ac:dyDescent="0.25">
      <c r="B1331" s="293"/>
      <c r="C1331" s="80" t="s">
        <v>769</v>
      </c>
      <c r="D1331" s="70"/>
      <c r="E1331" s="45">
        <v>6.197840000000002</v>
      </c>
      <c r="F1331" s="22"/>
      <c r="G1331" s="46"/>
      <c r="H1331" s="46"/>
      <c r="I1331" s="47"/>
      <c r="J1331" s="60"/>
    </row>
    <row r="1332" spans="2:10" x14ac:dyDescent="0.25">
      <c r="B1332" s="293"/>
      <c r="C1332" s="80" t="s">
        <v>654</v>
      </c>
      <c r="D1332" s="70"/>
      <c r="E1332" s="45">
        <v>9.2180000000000017</v>
      </c>
      <c r="F1332" s="22"/>
      <c r="G1332" s="46"/>
      <c r="H1332" s="46"/>
      <c r="I1332" s="47"/>
      <c r="J1332" s="60"/>
    </row>
    <row r="1333" spans="2:10" x14ac:dyDescent="0.25">
      <c r="B1333" s="293"/>
      <c r="C1333" s="64"/>
      <c r="D1333" s="70" t="s">
        <v>34</v>
      </c>
      <c r="E1333" s="56">
        <v>41.089840000000002</v>
      </c>
      <c r="F1333" s="22"/>
      <c r="G1333" s="46">
        <v>109.29116706732806</v>
      </c>
      <c r="H1333" s="46">
        <f>G1333*E1333</f>
        <v>4490.7565682097793</v>
      </c>
      <c r="I1333" s="46"/>
      <c r="J1333" s="60"/>
    </row>
    <row r="1334" spans="2:10" x14ac:dyDescent="0.25">
      <c r="B1334" s="293"/>
      <c r="C1334" s="64"/>
      <c r="D1334" s="70"/>
      <c r="E1334" s="45"/>
      <c r="F1334" s="22"/>
      <c r="G1334" s="46"/>
      <c r="H1334" s="46"/>
      <c r="I1334" s="47"/>
      <c r="J1334" s="60"/>
    </row>
    <row r="1335" spans="2:10" x14ac:dyDescent="0.25">
      <c r="B1335" s="293">
        <v>110</v>
      </c>
      <c r="C1335" s="73" t="s">
        <v>770</v>
      </c>
      <c r="D1335" s="70"/>
      <c r="E1335" s="45"/>
      <c r="F1335" s="22"/>
      <c r="G1335" s="46"/>
      <c r="H1335" s="46"/>
      <c r="I1335" s="47"/>
      <c r="J1335" s="60"/>
    </row>
    <row r="1336" spans="2:10" ht="300" x14ac:dyDescent="0.25">
      <c r="B1336" s="293"/>
      <c r="C1336" s="59" t="s">
        <v>771</v>
      </c>
      <c r="D1336" s="70"/>
      <c r="E1336" s="45"/>
      <c r="F1336" s="22"/>
      <c r="G1336" s="46"/>
      <c r="H1336" s="46"/>
      <c r="I1336" s="47"/>
      <c r="J1336" s="60"/>
    </row>
    <row r="1337" spans="2:10" x14ac:dyDescent="0.25">
      <c r="B1337" s="293"/>
      <c r="C1337" s="80" t="s">
        <v>243</v>
      </c>
      <c r="D1337" s="70"/>
      <c r="E1337" s="45">
        <v>5.1700000000000008</v>
      </c>
      <c r="F1337" s="22"/>
      <c r="G1337" s="46"/>
      <c r="H1337" s="46"/>
      <c r="I1337" s="47"/>
      <c r="J1337" s="60"/>
    </row>
    <row r="1338" spans="2:10" x14ac:dyDescent="0.25">
      <c r="B1338" s="293"/>
      <c r="C1338" s="80" t="s">
        <v>244</v>
      </c>
      <c r="D1338" s="70"/>
      <c r="E1338" s="45">
        <v>12.76</v>
      </c>
      <c r="F1338" s="22"/>
      <c r="G1338" s="46"/>
      <c r="H1338" s="46"/>
      <c r="I1338" s="47"/>
      <c r="J1338" s="60"/>
    </row>
    <row r="1339" spans="2:10" x14ac:dyDescent="0.25">
      <c r="B1339" s="293"/>
      <c r="C1339" s="80" t="s">
        <v>772</v>
      </c>
      <c r="D1339" s="70"/>
      <c r="E1339" s="45">
        <v>4.8949999999999996</v>
      </c>
      <c r="F1339" s="22"/>
      <c r="G1339" s="46"/>
      <c r="H1339" s="46"/>
      <c r="I1339" s="47"/>
      <c r="J1339" s="60"/>
    </row>
    <row r="1340" spans="2:10" x14ac:dyDescent="0.25">
      <c r="B1340" s="293"/>
      <c r="C1340" s="80" t="s">
        <v>773</v>
      </c>
      <c r="D1340" s="70"/>
      <c r="E1340" s="45">
        <v>3.3770000000000002</v>
      </c>
      <c r="F1340" s="22"/>
      <c r="G1340" s="46"/>
      <c r="H1340" s="46"/>
      <c r="I1340" s="47"/>
      <c r="J1340" s="60"/>
    </row>
    <row r="1341" spans="2:10" x14ac:dyDescent="0.25">
      <c r="B1341" s="293"/>
      <c r="C1341" s="80" t="s">
        <v>774</v>
      </c>
      <c r="D1341" s="70"/>
      <c r="E1341" s="45">
        <v>3.3660000000000005</v>
      </c>
      <c r="F1341" s="22"/>
      <c r="G1341" s="46"/>
      <c r="H1341" s="46"/>
      <c r="I1341" s="47"/>
      <c r="J1341" s="60"/>
    </row>
    <row r="1342" spans="2:10" x14ac:dyDescent="0.25">
      <c r="B1342" s="293"/>
      <c r="C1342" s="80" t="s">
        <v>82</v>
      </c>
      <c r="D1342" s="70"/>
      <c r="E1342" s="45">
        <v>7.4359999999999999</v>
      </c>
      <c r="F1342" s="22"/>
      <c r="G1342" s="46"/>
      <c r="H1342" s="46"/>
      <c r="I1342" s="47"/>
      <c r="J1342" s="60"/>
    </row>
    <row r="1343" spans="2:10" x14ac:dyDescent="0.25">
      <c r="B1343" s="293"/>
      <c r="C1343" s="80" t="s">
        <v>775</v>
      </c>
      <c r="D1343" s="70"/>
      <c r="E1343" s="45">
        <v>3.9270000000000005</v>
      </c>
      <c r="F1343" s="22"/>
      <c r="G1343" s="46"/>
      <c r="H1343" s="46"/>
      <c r="I1343" s="47"/>
      <c r="J1343" s="60"/>
    </row>
    <row r="1344" spans="2:10" x14ac:dyDescent="0.25">
      <c r="B1344" s="293"/>
      <c r="C1344" s="80" t="s">
        <v>776</v>
      </c>
      <c r="D1344" s="70"/>
      <c r="E1344" s="45">
        <v>6.3360000000000003</v>
      </c>
      <c r="F1344" s="22"/>
      <c r="G1344" s="46"/>
      <c r="H1344" s="46"/>
      <c r="I1344" s="47"/>
      <c r="J1344" s="60"/>
    </row>
    <row r="1345" spans="2:10" x14ac:dyDescent="0.25">
      <c r="B1345" s="293"/>
      <c r="C1345" s="80" t="s">
        <v>777</v>
      </c>
      <c r="D1345" s="70"/>
      <c r="E1345" s="45">
        <v>3.6080000000000001</v>
      </c>
      <c r="F1345" s="22"/>
      <c r="G1345" s="46"/>
      <c r="H1345" s="46"/>
      <c r="I1345" s="47"/>
      <c r="J1345" s="60"/>
    </row>
    <row r="1346" spans="2:10" x14ac:dyDescent="0.25">
      <c r="B1346" s="293"/>
      <c r="C1346" s="80" t="s">
        <v>778</v>
      </c>
      <c r="D1346" s="70"/>
      <c r="E1346" s="45">
        <v>4.9390000000000009</v>
      </c>
      <c r="F1346" s="22"/>
      <c r="G1346" s="46"/>
      <c r="H1346" s="46"/>
      <c r="I1346" s="47"/>
      <c r="J1346" s="60"/>
    </row>
    <row r="1347" spans="2:10" x14ac:dyDescent="0.25">
      <c r="B1347" s="293"/>
      <c r="C1347" s="80" t="s">
        <v>779</v>
      </c>
      <c r="D1347" s="70"/>
      <c r="E1347" s="45">
        <v>3.9600000000000004</v>
      </c>
      <c r="F1347" s="22"/>
      <c r="G1347" s="46"/>
      <c r="H1347" s="46"/>
      <c r="I1347" s="47"/>
      <c r="J1347" s="60"/>
    </row>
    <row r="1348" spans="2:10" x14ac:dyDescent="0.25">
      <c r="B1348" s="293"/>
      <c r="C1348" s="80" t="s">
        <v>780</v>
      </c>
      <c r="D1348" s="70"/>
      <c r="E1348" s="45">
        <v>4.1162000000000001</v>
      </c>
      <c r="F1348" s="22"/>
      <c r="G1348" s="46"/>
      <c r="H1348" s="46"/>
      <c r="I1348" s="47"/>
      <c r="J1348" s="60"/>
    </row>
    <row r="1349" spans="2:10" x14ac:dyDescent="0.25">
      <c r="B1349" s="293"/>
      <c r="C1349" s="80" t="s">
        <v>643</v>
      </c>
      <c r="D1349" s="70"/>
      <c r="E1349" s="45">
        <v>6.3360000000000003</v>
      </c>
      <c r="F1349" s="22"/>
      <c r="G1349" s="46"/>
      <c r="H1349" s="46"/>
      <c r="I1349" s="47"/>
      <c r="J1349" s="60"/>
    </row>
    <row r="1350" spans="2:10" x14ac:dyDescent="0.25">
      <c r="B1350" s="293"/>
      <c r="C1350" s="64"/>
      <c r="D1350" s="70" t="s">
        <v>34</v>
      </c>
      <c r="E1350" s="56">
        <v>70.226199999999992</v>
      </c>
      <c r="F1350" s="22"/>
      <c r="G1350" s="46">
        <v>111.38139721651832</v>
      </c>
      <c r="H1350" s="46">
        <f>G1350*E1350</f>
        <v>7821.892277206658</v>
      </c>
      <c r="I1350" s="46"/>
      <c r="J1350" s="60"/>
    </row>
    <row r="1351" spans="2:10" x14ac:dyDescent="0.25">
      <c r="B1351" s="293"/>
      <c r="C1351" s="64"/>
      <c r="D1351" s="70"/>
      <c r="E1351" s="45"/>
      <c r="F1351" s="22"/>
      <c r="G1351" s="46"/>
      <c r="H1351" s="46"/>
      <c r="I1351" s="47"/>
      <c r="J1351" s="60"/>
    </row>
    <row r="1352" spans="2:10" x14ac:dyDescent="0.25">
      <c r="B1352" s="293">
        <v>111</v>
      </c>
      <c r="C1352" s="73" t="s">
        <v>781</v>
      </c>
      <c r="D1352" s="70"/>
      <c r="E1352" s="45"/>
      <c r="F1352" s="22"/>
      <c r="G1352" s="46"/>
      <c r="H1352" s="46"/>
      <c r="I1352" s="47"/>
      <c r="J1352" s="60"/>
    </row>
    <row r="1353" spans="2:10" ht="270" x14ac:dyDescent="0.25">
      <c r="B1353" s="293"/>
      <c r="C1353" s="64" t="s">
        <v>782</v>
      </c>
      <c r="D1353" s="70"/>
      <c r="E1353" s="45"/>
      <c r="F1353" s="22"/>
      <c r="G1353" s="46"/>
      <c r="H1353" s="46"/>
      <c r="I1353" s="47"/>
      <c r="J1353" s="60"/>
    </row>
    <row r="1354" spans="2:10" x14ac:dyDescent="0.25">
      <c r="B1354" s="293"/>
      <c r="C1354" s="69" t="s">
        <v>783</v>
      </c>
      <c r="D1354" s="70"/>
      <c r="E1354" s="45">
        <v>3.3000000000000003</v>
      </c>
      <c r="F1354" s="22"/>
      <c r="G1354" s="46"/>
      <c r="H1354" s="46"/>
      <c r="I1354" s="47"/>
      <c r="J1354" s="60"/>
    </row>
    <row r="1355" spans="2:10" x14ac:dyDescent="0.25">
      <c r="B1355" s="293"/>
      <c r="C1355" s="69" t="s">
        <v>784</v>
      </c>
      <c r="D1355" s="70"/>
      <c r="E1355" s="45">
        <v>4.4000000000000004</v>
      </c>
      <c r="F1355" s="22"/>
      <c r="G1355" s="46"/>
      <c r="H1355" s="46"/>
      <c r="I1355" s="47"/>
      <c r="J1355" s="60"/>
    </row>
    <row r="1356" spans="2:10" x14ac:dyDescent="0.25">
      <c r="B1356" s="293"/>
      <c r="C1356" s="69" t="s">
        <v>785</v>
      </c>
      <c r="D1356" s="70"/>
      <c r="E1356" s="45">
        <v>2.2000000000000002</v>
      </c>
      <c r="F1356" s="22"/>
      <c r="G1356" s="46"/>
      <c r="H1356" s="46"/>
      <c r="I1356" s="47"/>
      <c r="J1356" s="60"/>
    </row>
    <row r="1357" spans="2:10" x14ac:dyDescent="0.25">
      <c r="B1357" s="293"/>
      <c r="C1357" s="81"/>
      <c r="D1357" s="70" t="s">
        <v>21</v>
      </c>
      <c r="E1357" s="56">
        <v>9.9000000000000021</v>
      </c>
      <c r="F1357" s="22"/>
      <c r="G1357" s="46">
        <v>557.39470645073595</v>
      </c>
      <c r="H1357" s="46">
        <f>G1357*E1357</f>
        <v>5518.2075938622875</v>
      </c>
      <c r="I1357" s="46"/>
      <c r="J1357" s="60"/>
    </row>
    <row r="1358" spans="2:10" x14ac:dyDescent="0.25">
      <c r="B1358" s="293"/>
      <c r="C1358" s="81"/>
      <c r="D1358" s="70"/>
      <c r="E1358" s="45"/>
      <c r="F1358" s="22"/>
      <c r="G1358" s="46"/>
      <c r="H1358" s="46"/>
      <c r="I1358" s="47"/>
      <c r="J1358" s="60"/>
    </row>
    <row r="1359" spans="2:10" x14ac:dyDescent="0.25">
      <c r="B1359" s="293">
        <v>112</v>
      </c>
      <c r="C1359" s="73" t="s">
        <v>786</v>
      </c>
      <c r="D1359" s="70"/>
      <c r="E1359" s="45"/>
      <c r="F1359" s="22"/>
      <c r="G1359" s="46"/>
      <c r="H1359" s="46"/>
      <c r="I1359" s="47"/>
      <c r="J1359" s="60"/>
    </row>
    <row r="1360" spans="2:10" ht="210" x14ac:dyDescent="0.25">
      <c r="B1360" s="293"/>
      <c r="C1360" s="59" t="s">
        <v>787</v>
      </c>
      <c r="D1360" s="70"/>
      <c r="E1360" s="45"/>
      <c r="F1360" s="22"/>
      <c r="G1360" s="46"/>
      <c r="H1360" s="46"/>
      <c r="I1360" s="47"/>
      <c r="J1360" s="60"/>
    </row>
    <row r="1361" spans="2:10" x14ac:dyDescent="0.25">
      <c r="B1361" s="293"/>
      <c r="C1361" s="80" t="s">
        <v>788</v>
      </c>
      <c r="D1361" s="70" t="s">
        <v>34</v>
      </c>
      <c r="E1361" s="56">
        <v>55.165000000000006</v>
      </c>
      <c r="F1361" s="22"/>
      <c r="G1361" s="46">
        <v>174.18584576585499</v>
      </c>
      <c r="H1361" s="46">
        <f>G1361*E1361</f>
        <v>9608.9621816733925</v>
      </c>
      <c r="I1361" s="46"/>
      <c r="J1361" s="60"/>
    </row>
    <row r="1362" spans="2:10" x14ac:dyDescent="0.25">
      <c r="B1362" s="293"/>
      <c r="C1362" s="64"/>
      <c r="D1362" s="70"/>
      <c r="E1362" s="45"/>
      <c r="F1362" s="22"/>
      <c r="G1362" s="46"/>
      <c r="H1362" s="46"/>
      <c r="I1362" s="47"/>
      <c r="J1362" s="60"/>
    </row>
    <row r="1363" spans="2:10" x14ac:dyDescent="0.25">
      <c r="B1363" s="293">
        <v>113</v>
      </c>
      <c r="C1363" s="73" t="s">
        <v>789</v>
      </c>
      <c r="D1363" s="70"/>
      <c r="E1363" s="45"/>
      <c r="F1363" s="22"/>
      <c r="G1363" s="46"/>
      <c r="H1363" s="46"/>
      <c r="I1363" s="47"/>
      <c r="J1363" s="60"/>
    </row>
    <row r="1364" spans="2:10" ht="405" x14ac:dyDescent="0.25">
      <c r="B1364" s="293"/>
      <c r="C1364" s="59" t="s">
        <v>790</v>
      </c>
      <c r="D1364" s="70"/>
      <c r="E1364" s="45"/>
      <c r="F1364" s="22"/>
      <c r="G1364" s="46"/>
      <c r="H1364" s="46"/>
      <c r="I1364" s="47"/>
      <c r="J1364" s="60"/>
    </row>
    <row r="1365" spans="2:10" x14ac:dyDescent="0.25">
      <c r="B1365" s="293"/>
      <c r="C1365" s="80" t="s">
        <v>47</v>
      </c>
      <c r="D1365" s="70"/>
      <c r="E1365" s="45">
        <v>66.231000000000009</v>
      </c>
      <c r="F1365" s="22"/>
      <c r="G1365" s="46"/>
      <c r="H1365" s="46"/>
      <c r="I1365" s="47"/>
      <c r="J1365" s="60"/>
    </row>
    <row r="1366" spans="2:10" x14ac:dyDescent="0.25">
      <c r="B1366" s="293"/>
      <c r="C1366" s="69" t="s">
        <v>791</v>
      </c>
      <c r="D1366" s="70"/>
      <c r="E1366" s="45">
        <v>243.46080000000006</v>
      </c>
      <c r="F1366" s="22"/>
      <c r="G1366" s="46"/>
      <c r="H1366" s="46"/>
      <c r="I1366" s="47"/>
      <c r="J1366" s="60"/>
    </row>
    <row r="1367" spans="2:10" x14ac:dyDescent="0.25">
      <c r="B1367" s="293"/>
      <c r="C1367" s="69" t="s">
        <v>792</v>
      </c>
      <c r="D1367" s="70"/>
      <c r="E1367" s="45">
        <v>35.64</v>
      </c>
      <c r="F1367" s="22"/>
      <c r="G1367" s="46"/>
      <c r="H1367" s="46"/>
      <c r="I1367" s="47"/>
      <c r="J1367" s="60"/>
    </row>
    <row r="1368" spans="2:10" x14ac:dyDescent="0.25">
      <c r="B1368" s="293"/>
      <c r="C1368" s="69" t="s">
        <v>793</v>
      </c>
      <c r="D1368" s="70"/>
      <c r="E1368" s="45">
        <v>12.485000000000001</v>
      </c>
      <c r="F1368" s="22"/>
      <c r="G1368" s="46"/>
      <c r="H1368" s="46"/>
      <c r="I1368" s="47"/>
      <c r="J1368" s="60"/>
    </row>
    <row r="1369" spans="2:10" x14ac:dyDescent="0.25">
      <c r="B1369" s="293"/>
      <c r="C1369" s="69" t="s">
        <v>794</v>
      </c>
      <c r="D1369" s="70"/>
      <c r="E1369" s="45">
        <v>27.192</v>
      </c>
      <c r="F1369" s="22"/>
      <c r="G1369" s="46"/>
      <c r="H1369" s="46"/>
      <c r="I1369" s="47"/>
      <c r="J1369" s="60"/>
    </row>
    <row r="1370" spans="2:10" x14ac:dyDescent="0.25">
      <c r="B1370" s="293"/>
      <c r="C1370" s="69" t="s">
        <v>28</v>
      </c>
      <c r="D1370" s="70"/>
      <c r="E1370" s="45">
        <v>9.7020000000000017</v>
      </c>
      <c r="F1370" s="22"/>
      <c r="G1370" s="46"/>
      <c r="H1370" s="46"/>
      <c r="I1370" s="47"/>
      <c r="J1370" s="60"/>
    </row>
    <row r="1371" spans="2:10" x14ac:dyDescent="0.25">
      <c r="B1371" s="293"/>
      <c r="C1371" s="69" t="s">
        <v>29</v>
      </c>
      <c r="D1371" s="70"/>
      <c r="E1371" s="45">
        <v>41.569000000000003</v>
      </c>
      <c r="F1371" s="22"/>
      <c r="G1371" s="46"/>
      <c r="H1371" s="46"/>
      <c r="I1371" s="47"/>
      <c r="J1371" s="60"/>
    </row>
    <row r="1372" spans="2:10" x14ac:dyDescent="0.25">
      <c r="B1372" s="293"/>
      <c r="C1372" s="69" t="s">
        <v>795</v>
      </c>
      <c r="D1372" s="70"/>
      <c r="E1372" s="45">
        <v>12.76</v>
      </c>
      <c r="F1372" s="22"/>
      <c r="G1372" s="46"/>
      <c r="H1372" s="46"/>
      <c r="I1372" s="47"/>
      <c r="J1372" s="60"/>
    </row>
    <row r="1373" spans="2:10" x14ac:dyDescent="0.25">
      <c r="B1373" s="293"/>
      <c r="C1373" s="69" t="s">
        <v>796</v>
      </c>
      <c r="D1373" s="70"/>
      <c r="E1373" s="45">
        <v>20.251000000000001</v>
      </c>
      <c r="F1373" s="22"/>
      <c r="G1373" s="46"/>
      <c r="H1373" s="46"/>
      <c r="I1373" s="47"/>
      <c r="J1373" s="60"/>
    </row>
    <row r="1374" spans="2:10" x14ac:dyDescent="0.25">
      <c r="B1374" s="293"/>
      <c r="C1374" s="81"/>
      <c r="D1374" s="70" t="s">
        <v>34</v>
      </c>
      <c r="E1374" s="56">
        <v>469.29080000000005</v>
      </c>
      <c r="F1374" s="22"/>
      <c r="G1374" s="46">
        <v>117.65208766408911</v>
      </c>
      <c r="H1374" s="46">
        <f>G1374*E1374</f>
        <v>55213.042341550514</v>
      </c>
      <c r="I1374" s="46"/>
      <c r="J1374" s="60"/>
    </row>
    <row r="1375" spans="2:10" x14ac:dyDescent="0.25">
      <c r="B1375" s="293"/>
      <c r="C1375" s="64"/>
      <c r="D1375" s="70"/>
      <c r="E1375" s="45"/>
      <c r="F1375" s="22"/>
      <c r="G1375" s="46"/>
      <c r="H1375" s="46"/>
      <c r="I1375" s="47"/>
      <c r="J1375" s="60"/>
    </row>
    <row r="1376" spans="2:10" x14ac:dyDescent="0.25">
      <c r="B1376" s="293">
        <v>114</v>
      </c>
      <c r="C1376" s="97" t="s">
        <v>797</v>
      </c>
      <c r="D1376" s="95"/>
      <c r="E1376" s="45"/>
      <c r="F1376" s="22"/>
      <c r="G1376" s="96"/>
      <c r="H1376" s="96"/>
      <c r="I1376" s="77"/>
      <c r="J1376" s="261"/>
    </row>
    <row r="1377" spans="2:10" ht="180" x14ac:dyDescent="0.25">
      <c r="B1377" s="293"/>
      <c r="C1377" s="59" t="s">
        <v>798</v>
      </c>
      <c r="D1377" s="70"/>
      <c r="E1377" s="45"/>
      <c r="F1377" s="22"/>
      <c r="G1377" s="46"/>
      <c r="H1377" s="46"/>
      <c r="I1377" s="47"/>
      <c r="J1377" s="60"/>
    </row>
    <row r="1378" spans="2:10" x14ac:dyDescent="0.25">
      <c r="B1378" s="293"/>
      <c r="C1378" s="80" t="s">
        <v>799</v>
      </c>
      <c r="D1378" s="70"/>
      <c r="E1378" s="45">
        <v>10.692000000000002</v>
      </c>
      <c r="F1378" s="22"/>
      <c r="G1378" s="46"/>
      <c r="H1378" s="46"/>
      <c r="I1378" s="47"/>
      <c r="J1378" s="60"/>
    </row>
    <row r="1379" spans="2:10" x14ac:dyDescent="0.25">
      <c r="B1379" s="293"/>
      <c r="C1379" s="80" t="s">
        <v>800</v>
      </c>
      <c r="D1379" s="70"/>
      <c r="E1379" s="45">
        <v>36.300000000000004</v>
      </c>
      <c r="F1379" s="22"/>
      <c r="G1379" s="46"/>
      <c r="H1379" s="46"/>
      <c r="I1379" s="47"/>
      <c r="J1379" s="60"/>
    </row>
    <row r="1380" spans="2:10" x14ac:dyDescent="0.25">
      <c r="B1380" s="293"/>
      <c r="C1380" s="80" t="s">
        <v>801</v>
      </c>
      <c r="D1380" s="70"/>
      <c r="E1380" s="45">
        <v>29.898000000000003</v>
      </c>
      <c r="F1380" s="22"/>
      <c r="G1380" s="46"/>
      <c r="H1380" s="46"/>
      <c r="I1380" s="47"/>
      <c r="J1380" s="60"/>
    </row>
    <row r="1381" spans="2:10" x14ac:dyDescent="0.25">
      <c r="B1381" s="293"/>
      <c r="C1381" s="64"/>
      <c r="D1381" s="70" t="s">
        <v>34</v>
      </c>
      <c r="E1381" s="56">
        <v>76.890000000000015</v>
      </c>
      <c r="F1381" s="22"/>
      <c r="G1381" s="46">
        <v>137.16090238986487</v>
      </c>
      <c r="H1381" s="46">
        <f>G1381*E1381</f>
        <v>10546.301784756712</v>
      </c>
      <c r="I1381" s="46"/>
      <c r="J1381" s="60"/>
    </row>
    <row r="1382" spans="2:10" x14ac:dyDescent="0.25">
      <c r="B1382" s="293">
        <v>115</v>
      </c>
      <c r="C1382" s="73" t="s">
        <v>802</v>
      </c>
      <c r="D1382" s="70"/>
      <c r="E1382" s="45"/>
      <c r="F1382" s="22"/>
      <c r="G1382" s="46"/>
      <c r="H1382" s="46"/>
      <c r="I1382" s="47"/>
      <c r="J1382" s="60"/>
    </row>
    <row r="1383" spans="2:10" ht="180" x14ac:dyDescent="0.25">
      <c r="B1383" s="293"/>
      <c r="C1383" s="64" t="s">
        <v>803</v>
      </c>
      <c r="D1383" s="70"/>
      <c r="E1383" s="45"/>
      <c r="F1383" s="22"/>
      <c r="G1383" s="46"/>
      <c r="H1383" s="46"/>
      <c r="I1383" s="47"/>
      <c r="J1383" s="60"/>
    </row>
    <row r="1384" spans="2:10" x14ac:dyDescent="0.25">
      <c r="B1384" s="293"/>
      <c r="C1384" s="81" t="s">
        <v>215</v>
      </c>
      <c r="D1384" s="70"/>
      <c r="E1384" s="45">
        <v>3</v>
      </c>
      <c r="F1384" s="22"/>
      <c r="G1384" s="46"/>
      <c r="H1384" s="46"/>
      <c r="I1384" s="47"/>
      <c r="J1384" s="60"/>
    </row>
    <row r="1385" spans="2:10" x14ac:dyDescent="0.25">
      <c r="B1385" s="293"/>
      <c r="C1385" s="81" t="s">
        <v>804</v>
      </c>
      <c r="D1385" s="70"/>
      <c r="E1385" s="45">
        <v>4</v>
      </c>
      <c r="F1385" s="22"/>
      <c r="G1385" s="46"/>
      <c r="H1385" s="46"/>
      <c r="I1385" s="47"/>
      <c r="J1385" s="60"/>
    </row>
    <row r="1386" spans="2:10" x14ac:dyDescent="0.25">
      <c r="B1386" s="293"/>
      <c r="C1386" s="81" t="s">
        <v>805</v>
      </c>
      <c r="D1386" s="70"/>
      <c r="E1386" s="45">
        <v>15</v>
      </c>
      <c r="F1386" s="22"/>
      <c r="G1386" s="46"/>
      <c r="H1386" s="46"/>
      <c r="I1386" s="47"/>
      <c r="J1386" s="60"/>
    </row>
    <row r="1387" spans="2:10" x14ac:dyDescent="0.25">
      <c r="B1387" s="293"/>
      <c r="C1387" s="81"/>
      <c r="D1387" s="70" t="s">
        <v>806</v>
      </c>
      <c r="E1387" s="56">
        <v>22</v>
      </c>
      <c r="F1387" s="22"/>
      <c r="G1387" s="46">
        <v>118.44637512078138</v>
      </c>
      <c r="H1387" s="46">
        <f>G1387*E1387</f>
        <v>2605.8202526571904</v>
      </c>
      <c r="I1387" s="46"/>
      <c r="J1387" s="60"/>
    </row>
    <row r="1388" spans="2:10" x14ac:dyDescent="0.25">
      <c r="B1388" s="293"/>
      <c r="C1388" s="81"/>
      <c r="D1388" s="70"/>
      <c r="E1388" s="45"/>
      <c r="F1388" s="22"/>
      <c r="G1388" s="46"/>
      <c r="H1388" s="46"/>
      <c r="I1388" s="47"/>
      <c r="J1388" s="60"/>
    </row>
    <row r="1389" spans="2:10" x14ac:dyDescent="0.25">
      <c r="B1389" s="293">
        <v>116</v>
      </c>
      <c r="C1389" s="73" t="s">
        <v>807</v>
      </c>
      <c r="D1389" s="70"/>
      <c r="E1389" s="45"/>
      <c r="F1389" s="22"/>
      <c r="G1389" s="46"/>
      <c r="H1389" s="46"/>
      <c r="I1389" s="47"/>
      <c r="J1389" s="60"/>
    </row>
    <row r="1390" spans="2:10" ht="345" x14ac:dyDescent="0.25">
      <c r="B1390" s="293"/>
      <c r="C1390" s="54" t="s">
        <v>808</v>
      </c>
      <c r="D1390" s="70"/>
      <c r="E1390" s="45"/>
      <c r="F1390" s="22"/>
      <c r="G1390" s="46"/>
      <c r="H1390" s="46"/>
      <c r="I1390" s="47"/>
      <c r="J1390" s="60"/>
    </row>
    <row r="1391" spans="2:10" x14ac:dyDescent="0.25">
      <c r="B1391" s="293"/>
      <c r="C1391" s="81" t="s">
        <v>809</v>
      </c>
      <c r="D1391" s="70" t="s">
        <v>21</v>
      </c>
      <c r="E1391" s="56">
        <v>10</v>
      </c>
      <c r="F1391" s="22"/>
      <c r="G1391" s="46">
        <v>111.47894129014719</v>
      </c>
      <c r="H1391" s="46">
        <f>G1391*E1391</f>
        <v>1114.7894129014719</v>
      </c>
      <c r="I1391" s="46"/>
      <c r="J1391" s="60"/>
    </row>
    <row r="1392" spans="2:10" x14ac:dyDescent="0.25">
      <c r="B1392" s="293"/>
      <c r="C1392" s="64"/>
      <c r="D1392" s="70"/>
      <c r="E1392" s="45"/>
      <c r="F1392" s="22"/>
      <c r="G1392" s="46"/>
      <c r="H1392" s="46"/>
      <c r="I1392" s="47"/>
      <c r="J1392" s="60"/>
    </row>
    <row r="1393" spans="2:10" x14ac:dyDescent="0.25">
      <c r="B1393" s="288" t="s">
        <v>810</v>
      </c>
      <c r="C1393" s="158" t="s">
        <v>811</v>
      </c>
      <c r="D1393" s="159"/>
      <c r="E1393" s="159"/>
      <c r="F1393" s="22"/>
      <c r="G1393" s="159"/>
      <c r="H1393" s="159"/>
      <c r="I1393" s="164">
        <f>H1494+H1627+H1658+H1761+H1823+H1838+H1845+H1849+H1853+H1863+H1900+H1910+H1916+H1937</f>
        <v>468245.93118932506</v>
      </c>
      <c r="J1393" s="275"/>
    </row>
    <row r="1394" spans="2:10" x14ac:dyDescent="0.25">
      <c r="B1394" s="293"/>
      <c r="C1394" s="48"/>
      <c r="D1394" s="70"/>
      <c r="E1394" s="45"/>
      <c r="F1394" s="22"/>
      <c r="G1394" s="46"/>
      <c r="H1394" s="46"/>
      <c r="I1394" s="47"/>
      <c r="J1394" s="60"/>
    </row>
    <row r="1395" spans="2:10" ht="30" x14ac:dyDescent="0.25">
      <c r="B1395" s="293">
        <v>117</v>
      </c>
      <c r="C1395" s="73" t="s">
        <v>812</v>
      </c>
      <c r="D1395" s="70"/>
      <c r="E1395" s="45"/>
      <c r="F1395" s="22"/>
      <c r="G1395" s="46"/>
      <c r="H1395" s="46"/>
      <c r="I1395" s="47"/>
      <c r="J1395" s="60"/>
    </row>
    <row r="1396" spans="2:10" ht="120" x14ac:dyDescent="0.25">
      <c r="B1396" s="293"/>
      <c r="C1396" s="59" t="s">
        <v>813</v>
      </c>
      <c r="D1396" s="70"/>
      <c r="E1396" s="45"/>
      <c r="F1396" s="22"/>
      <c r="G1396" s="46"/>
      <c r="H1396" s="46"/>
      <c r="I1396" s="47"/>
      <c r="J1396" s="60"/>
    </row>
    <row r="1397" spans="2:10" x14ac:dyDescent="0.25">
      <c r="B1397" s="293"/>
      <c r="C1397" s="69" t="s">
        <v>814</v>
      </c>
      <c r="D1397" s="70"/>
      <c r="E1397" s="45">
        <v>10.612799999999998</v>
      </c>
      <c r="F1397" s="22"/>
      <c r="G1397" s="46"/>
      <c r="H1397" s="46"/>
      <c r="I1397" s="47"/>
      <c r="J1397" s="60"/>
    </row>
    <row r="1398" spans="2:10" x14ac:dyDescent="0.25">
      <c r="B1398" s="293"/>
      <c r="C1398" s="69" t="s">
        <v>815</v>
      </c>
      <c r="D1398" s="70"/>
      <c r="E1398" s="45">
        <v>31.790000000000003</v>
      </c>
      <c r="F1398" s="22"/>
      <c r="G1398" s="46"/>
      <c r="H1398" s="46"/>
      <c r="I1398" s="47"/>
      <c r="J1398" s="60"/>
    </row>
    <row r="1399" spans="2:10" x14ac:dyDescent="0.25">
      <c r="B1399" s="293"/>
      <c r="C1399" s="69" t="s">
        <v>816</v>
      </c>
      <c r="D1399" s="70"/>
      <c r="E1399" s="45">
        <v>23.65605</v>
      </c>
      <c r="F1399" s="22"/>
      <c r="G1399" s="46"/>
      <c r="H1399" s="46"/>
      <c r="I1399" s="47"/>
      <c r="J1399" s="60"/>
    </row>
    <row r="1400" spans="2:10" x14ac:dyDescent="0.25">
      <c r="B1400" s="293"/>
      <c r="C1400" s="69" t="s">
        <v>817</v>
      </c>
      <c r="D1400" s="70"/>
      <c r="E1400" s="45">
        <v>6.8620200000000011</v>
      </c>
      <c r="F1400" s="22"/>
      <c r="G1400" s="46"/>
      <c r="H1400" s="46"/>
      <c r="I1400" s="47"/>
      <c r="J1400" s="60"/>
    </row>
    <row r="1401" spans="2:10" x14ac:dyDescent="0.25">
      <c r="B1401" s="293"/>
      <c r="C1401" s="69" t="s">
        <v>818</v>
      </c>
      <c r="D1401" s="70"/>
      <c r="E1401" s="45">
        <v>13.724040000000002</v>
      </c>
      <c r="F1401" s="22"/>
      <c r="G1401" s="149"/>
      <c r="H1401" s="149"/>
      <c r="I1401" s="150"/>
      <c r="J1401" s="272"/>
    </row>
    <row r="1402" spans="2:10" x14ac:dyDescent="0.25">
      <c r="B1402" s="293"/>
      <c r="C1402" s="69" t="s">
        <v>819</v>
      </c>
      <c r="D1402" s="70"/>
      <c r="E1402" s="45">
        <v>5.6271599999999999</v>
      </c>
      <c r="F1402" s="22"/>
      <c r="G1402" s="46"/>
      <c r="H1402" s="46"/>
      <c r="I1402" s="47"/>
      <c r="J1402" s="60"/>
    </row>
    <row r="1403" spans="2:10" x14ac:dyDescent="0.25">
      <c r="B1403" s="293"/>
      <c r="C1403" s="69" t="s">
        <v>820</v>
      </c>
      <c r="D1403" s="70"/>
      <c r="E1403" s="45">
        <v>46.453440000000008</v>
      </c>
      <c r="F1403" s="22"/>
      <c r="G1403" s="149"/>
      <c r="H1403" s="149"/>
      <c r="I1403" s="150"/>
      <c r="J1403" s="272"/>
    </row>
    <row r="1404" spans="2:10" x14ac:dyDescent="0.25">
      <c r="B1404" s="293"/>
      <c r="C1404" s="69" t="s">
        <v>821</v>
      </c>
      <c r="D1404" s="70"/>
      <c r="E1404" s="45">
        <v>3.4988800000000002</v>
      </c>
      <c r="F1404" s="22"/>
      <c r="G1404" s="149"/>
      <c r="H1404" s="149"/>
      <c r="I1404" s="150"/>
      <c r="J1404" s="272"/>
    </row>
    <row r="1405" spans="2:10" x14ac:dyDescent="0.25">
      <c r="B1405" s="293"/>
      <c r="C1405" s="69" t="s">
        <v>822</v>
      </c>
      <c r="D1405" s="70"/>
      <c r="E1405" s="45">
        <v>52.219200000000008</v>
      </c>
      <c r="F1405" s="22"/>
      <c r="G1405" s="149"/>
      <c r="H1405" s="149"/>
      <c r="I1405" s="150"/>
      <c r="J1405" s="272"/>
    </row>
    <row r="1406" spans="2:10" x14ac:dyDescent="0.25">
      <c r="B1406" s="293"/>
      <c r="C1406" s="69" t="s">
        <v>822</v>
      </c>
      <c r="D1406" s="70"/>
      <c r="E1406" s="45">
        <v>18.248999999999999</v>
      </c>
      <c r="F1406" s="22"/>
      <c r="G1406" s="149"/>
      <c r="H1406" s="149"/>
      <c r="I1406" s="150"/>
      <c r="J1406" s="272"/>
    </row>
    <row r="1407" spans="2:10" x14ac:dyDescent="0.25">
      <c r="B1407" s="293"/>
      <c r="C1407" s="69" t="s">
        <v>823</v>
      </c>
      <c r="D1407" s="70"/>
      <c r="E1407" s="45">
        <v>13.5014</v>
      </c>
      <c r="F1407" s="22"/>
      <c r="G1407" s="149"/>
      <c r="H1407" s="149"/>
      <c r="I1407" s="150"/>
      <c r="J1407" s="272"/>
    </row>
    <row r="1408" spans="2:10" x14ac:dyDescent="0.25">
      <c r="B1408" s="293"/>
      <c r="C1408" s="69" t="s">
        <v>824</v>
      </c>
      <c r="D1408" s="70"/>
      <c r="E1408" s="45">
        <v>10.89</v>
      </c>
      <c r="F1408" s="22"/>
      <c r="G1408" s="149"/>
      <c r="H1408" s="149"/>
      <c r="I1408" s="150"/>
      <c r="J1408" s="272"/>
    </row>
    <row r="1409" spans="2:10" x14ac:dyDescent="0.25">
      <c r="B1409" s="293"/>
      <c r="C1409" s="69" t="s">
        <v>825</v>
      </c>
      <c r="D1409" s="70"/>
      <c r="E1409" s="45">
        <v>9.7020000000000017</v>
      </c>
      <c r="F1409" s="22"/>
      <c r="G1409" s="46"/>
      <c r="H1409" s="46"/>
      <c r="I1409" s="47"/>
      <c r="J1409" s="60"/>
    </row>
    <row r="1410" spans="2:10" x14ac:dyDescent="0.25">
      <c r="B1410" s="293"/>
      <c r="C1410" s="69" t="s">
        <v>826</v>
      </c>
      <c r="D1410" s="70"/>
      <c r="E1410" s="45">
        <v>28.499019999999998</v>
      </c>
      <c r="F1410" s="22"/>
      <c r="G1410" s="46"/>
      <c r="H1410" s="46"/>
      <c r="I1410" s="47"/>
      <c r="J1410" s="60"/>
    </row>
    <row r="1411" spans="2:10" x14ac:dyDescent="0.25">
      <c r="B1411" s="293"/>
      <c r="C1411" s="69" t="s">
        <v>827</v>
      </c>
      <c r="D1411" s="70"/>
      <c r="E1411" s="45">
        <v>9.5831999999999997</v>
      </c>
      <c r="F1411" s="22"/>
      <c r="G1411" s="177"/>
      <c r="H1411" s="149"/>
      <c r="I1411" s="150"/>
      <c r="J1411" s="272"/>
    </row>
    <row r="1412" spans="2:10" x14ac:dyDescent="0.25">
      <c r="B1412" s="293"/>
      <c r="C1412" s="69" t="s">
        <v>828</v>
      </c>
      <c r="D1412" s="70"/>
      <c r="E1412" s="45">
        <v>7.3920000000000003</v>
      </c>
      <c r="F1412" s="22"/>
      <c r="G1412" s="149"/>
      <c r="H1412" s="149"/>
      <c r="I1412" s="150"/>
      <c r="J1412" s="272"/>
    </row>
    <row r="1413" spans="2:10" x14ac:dyDescent="0.25">
      <c r="B1413" s="293"/>
      <c r="C1413" s="69" t="s">
        <v>829</v>
      </c>
      <c r="D1413" s="70"/>
      <c r="E1413" s="45">
        <v>2.7455999999999996</v>
      </c>
      <c r="F1413" s="22"/>
      <c r="G1413" s="149"/>
      <c r="H1413" s="149"/>
      <c r="I1413" s="150"/>
      <c r="J1413" s="272"/>
    </row>
    <row r="1414" spans="2:10" x14ac:dyDescent="0.25">
      <c r="B1414" s="293"/>
      <c r="C1414" s="69" t="s">
        <v>830</v>
      </c>
      <c r="D1414" s="70"/>
      <c r="E1414" s="45">
        <v>19.958400000000001</v>
      </c>
      <c r="F1414" s="22"/>
      <c r="G1414" s="46"/>
      <c r="H1414" s="46"/>
      <c r="I1414" s="47"/>
      <c r="J1414" s="60"/>
    </row>
    <row r="1415" spans="2:10" x14ac:dyDescent="0.25">
      <c r="B1415" s="293"/>
      <c r="C1415" s="69" t="s">
        <v>831</v>
      </c>
      <c r="D1415" s="70"/>
      <c r="E1415" s="45">
        <v>5.3361000000000001</v>
      </c>
      <c r="F1415" s="22"/>
      <c r="G1415" s="149"/>
      <c r="H1415" s="149"/>
      <c r="I1415" s="150"/>
      <c r="J1415" s="272"/>
    </row>
    <row r="1416" spans="2:10" x14ac:dyDescent="0.25">
      <c r="B1416" s="293"/>
      <c r="C1416" s="69" t="s">
        <v>832</v>
      </c>
      <c r="D1416" s="70"/>
      <c r="E1416" s="45">
        <v>4.6074599999999997</v>
      </c>
      <c r="F1416" s="22"/>
      <c r="G1416" s="46"/>
      <c r="H1416" s="46"/>
      <c r="I1416" s="47"/>
      <c r="J1416" s="60"/>
    </row>
    <row r="1417" spans="2:10" x14ac:dyDescent="0.25">
      <c r="B1417" s="293"/>
      <c r="C1417" s="69" t="s">
        <v>833</v>
      </c>
      <c r="D1417" s="70"/>
      <c r="E1417" s="45">
        <v>4.6074599999999997</v>
      </c>
      <c r="F1417" s="22"/>
      <c r="G1417" s="46"/>
      <c r="H1417" s="46"/>
      <c r="I1417" s="47"/>
      <c r="J1417" s="60"/>
    </row>
    <row r="1418" spans="2:10" x14ac:dyDescent="0.25">
      <c r="B1418" s="293"/>
      <c r="C1418" s="69" t="s">
        <v>834</v>
      </c>
      <c r="D1418" s="70"/>
      <c r="E1418" s="45">
        <v>5.6411850000000001</v>
      </c>
      <c r="F1418" s="22"/>
      <c r="G1418" s="46"/>
      <c r="H1418" s="46"/>
      <c r="I1418" s="47"/>
      <c r="J1418" s="60"/>
    </row>
    <row r="1419" spans="2:10" x14ac:dyDescent="0.25">
      <c r="B1419" s="293"/>
      <c r="C1419" s="69" t="s">
        <v>835</v>
      </c>
      <c r="D1419" s="70"/>
      <c r="E1419" s="45">
        <v>2.2162800000000002</v>
      </c>
      <c r="F1419" s="22"/>
      <c r="G1419" s="149"/>
      <c r="H1419" s="149"/>
      <c r="I1419" s="150"/>
      <c r="J1419" s="272"/>
    </row>
    <row r="1420" spans="2:10" x14ac:dyDescent="0.25">
      <c r="B1420" s="293"/>
      <c r="C1420" s="69" t="s">
        <v>836</v>
      </c>
      <c r="D1420" s="70"/>
      <c r="E1420" s="45">
        <v>22.354200000000002</v>
      </c>
      <c r="F1420" s="22"/>
      <c r="G1420" s="149"/>
      <c r="H1420" s="149"/>
      <c r="I1420" s="150"/>
      <c r="J1420" s="272"/>
    </row>
    <row r="1421" spans="2:10" x14ac:dyDescent="0.25">
      <c r="B1421" s="293"/>
      <c r="C1421" s="69" t="s">
        <v>837</v>
      </c>
      <c r="D1421" s="70"/>
      <c r="E1421" s="45">
        <v>10.450000000000001</v>
      </c>
      <c r="F1421" s="22"/>
      <c r="G1421" s="149"/>
      <c r="H1421" s="149"/>
      <c r="I1421" s="150"/>
      <c r="J1421" s="272"/>
    </row>
    <row r="1422" spans="2:10" x14ac:dyDescent="0.25">
      <c r="B1422" s="293"/>
      <c r="C1422" s="69" t="s">
        <v>838</v>
      </c>
      <c r="D1422" s="70"/>
      <c r="E1422" s="45">
        <v>5.9448400000000001</v>
      </c>
      <c r="F1422" s="22"/>
      <c r="G1422" s="46"/>
      <c r="H1422" s="46"/>
      <c r="I1422" s="47"/>
      <c r="J1422" s="60"/>
    </row>
    <row r="1423" spans="2:10" x14ac:dyDescent="0.25">
      <c r="B1423" s="293"/>
      <c r="C1423" s="69" t="s">
        <v>839</v>
      </c>
      <c r="D1423" s="70"/>
      <c r="E1423" s="45">
        <v>6.2436000000000016</v>
      </c>
      <c r="F1423" s="22"/>
      <c r="G1423" s="46"/>
      <c r="H1423" s="46"/>
      <c r="I1423" s="47"/>
      <c r="J1423" s="60"/>
    </row>
    <row r="1424" spans="2:10" x14ac:dyDescent="0.25">
      <c r="B1424" s="293"/>
      <c r="C1424" s="69" t="s">
        <v>840</v>
      </c>
      <c r="D1424" s="70"/>
      <c r="E1424" s="45">
        <v>5.5770000000000008</v>
      </c>
      <c r="F1424" s="22"/>
      <c r="G1424" s="149"/>
      <c r="H1424" s="149"/>
      <c r="I1424" s="150"/>
      <c r="J1424" s="272"/>
    </row>
    <row r="1425" spans="2:10" x14ac:dyDescent="0.25">
      <c r="B1425" s="293"/>
      <c r="C1425" s="69" t="s">
        <v>841</v>
      </c>
      <c r="D1425" s="70"/>
      <c r="E1425" s="45">
        <v>4.4866800000000007</v>
      </c>
      <c r="F1425" s="22"/>
      <c r="G1425" s="46"/>
      <c r="H1425" s="46"/>
      <c r="I1425" s="47"/>
      <c r="J1425" s="60"/>
    </row>
    <row r="1426" spans="2:10" x14ac:dyDescent="0.25">
      <c r="B1426" s="293"/>
      <c r="C1426" s="69" t="s">
        <v>842</v>
      </c>
      <c r="D1426" s="70"/>
      <c r="E1426" s="45">
        <v>5.335</v>
      </c>
      <c r="F1426" s="22"/>
      <c r="G1426" s="149"/>
      <c r="H1426" s="149"/>
      <c r="I1426" s="150"/>
      <c r="J1426" s="272"/>
    </row>
    <row r="1427" spans="2:10" x14ac:dyDescent="0.25">
      <c r="B1427" s="293"/>
      <c r="C1427" s="69" t="s">
        <v>843</v>
      </c>
      <c r="D1427" s="70"/>
      <c r="E1427" s="45">
        <v>4.734840000000001</v>
      </c>
      <c r="F1427" s="22"/>
      <c r="G1427" s="46"/>
      <c r="H1427" s="46"/>
      <c r="I1427" s="47"/>
      <c r="J1427" s="60"/>
    </row>
    <row r="1428" spans="2:10" x14ac:dyDescent="0.25">
      <c r="B1428" s="293"/>
      <c r="C1428" s="69" t="s">
        <v>844</v>
      </c>
      <c r="D1428" s="70"/>
      <c r="E1428" s="45">
        <v>5.1700000000000008</v>
      </c>
      <c r="F1428" s="22"/>
      <c r="G1428" s="149"/>
      <c r="H1428" s="149"/>
      <c r="I1428" s="150"/>
      <c r="J1428" s="272"/>
    </row>
    <row r="1429" spans="2:10" x14ac:dyDescent="0.25">
      <c r="B1429" s="293"/>
      <c r="C1429" s="69" t="s">
        <v>845</v>
      </c>
      <c r="D1429" s="70"/>
      <c r="E1429" s="45">
        <v>7.4351199999999995</v>
      </c>
      <c r="F1429" s="22"/>
      <c r="G1429" s="149"/>
      <c r="H1429" s="149"/>
      <c r="I1429" s="150"/>
      <c r="J1429" s="272"/>
    </row>
    <row r="1430" spans="2:10" x14ac:dyDescent="0.25">
      <c r="B1430" s="293"/>
      <c r="C1430" s="69" t="s">
        <v>846</v>
      </c>
      <c r="D1430" s="70"/>
      <c r="E1430" s="45">
        <v>3.1218000000000004</v>
      </c>
      <c r="F1430" s="22"/>
      <c r="G1430" s="149"/>
      <c r="H1430" s="149"/>
      <c r="I1430" s="150"/>
      <c r="J1430" s="272"/>
    </row>
    <row r="1431" spans="2:10" x14ac:dyDescent="0.25">
      <c r="B1431" s="293"/>
      <c r="C1431" s="69" t="s">
        <v>847</v>
      </c>
      <c r="D1431" s="70"/>
      <c r="E1431" s="45">
        <v>12.825120000000002</v>
      </c>
      <c r="F1431" s="22"/>
      <c r="G1431" s="149"/>
      <c r="H1431" s="149"/>
      <c r="I1431" s="150"/>
      <c r="J1431" s="272"/>
    </row>
    <row r="1432" spans="2:10" x14ac:dyDescent="0.25">
      <c r="B1432" s="293"/>
      <c r="C1432" s="69" t="s">
        <v>848</v>
      </c>
      <c r="D1432" s="70"/>
      <c r="E1432" s="45">
        <v>78.409375000000011</v>
      </c>
      <c r="F1432" s="22"/>
      <c r="G1432" s="149"/>
      <c r="H1432" s="149"/>
      <c r="I1432" s="150"/>
      <c r="J1432" s="272"/>
    </row>
    <row r="1433" spans="2:10" x14ac:dyDescent="0.25">
      <c r="B1433" s="293"/>
      <c r="C1433" s="69" t="s">
        <v>849</v>
      </c>
      <c r="D1433" s="70"/>
      <c r="E1433" s="45">
        <v>26.04888</v>
      </c>
      <c r="F1433" s="22"/>
      <c r="G1433" s="149"/>
      <c r="H1433" s="179"/>
      <c r="I1433" s="178"/>
      <c r="J1433" s="277"/>
    </row>
    <row r="1434" spans="2:10" x14ac:dyDescent="0.25">
      <c r="B1434" s="293"/>
      <c r="C1434" s="69" t="s">
        <v>850</v>
      </c>
      <c r="D1434" s="70"/>
      <c r="E1434" s="45">
        <v>5.742</v>
      </c>
      <c r="F1434" s="22"/>
      <c r="G1434" s="149"/>
      <c r="H1434" s="149"/>
      <c r="I1434" s="150"/>
      <c r="J1434" s="272"/>
    </row>
    <row r="1435" spans="2:10" x14ac:dyDescent="0.25">
      <c r="B1435" s="293"/>
      <c r="C1435" s="69" t="s">
        <v>851</v>
      </c>
      <c r="D1435" s="70"/>
      <c r="E1435" s="45">
        <v>2.5410000000000008</v>
      </c>
      <c r="F1435" s="22"/>
      <c r="G1435" s="149"/>
      <c r="H1435" s="149"/>
      <c r="I1435" s="150"/>
      <c r="J1435" s="272"/>
    </row>
    <row r="1436" spans="2:10" x14ac:dyDescent="0.25">
      <c r="B1436" s="293"/>
      <c r="C1436" s="69" t="s">
        <v>852</v>
      </c>
      <c r="D1436" s="70"/>
      <c r="E1436" s="45">
        <v>34.11947</v>
      </c>
      <c r="F1436" s="22"/>
      <c r="G1436" s="149"/>
      <c r="H1436" s="149"/>
      <c r="I1436" s="150"/>
      <c r="J1436" s="272"/>
    </row>
    <row r="1437" spans="2:10" x14ac:dyDescent="0.25">
      <c r="B1437" s="293"/>
      <c r="C1437" s="69" t="s">
        <v>853</v>
      </c>
      <c r="D1437" s="70"/>
      <c r="E1437" s="45">
        <v>7.7000000000000011</v>
      </c>
      <c r="F1437" s="22"/>
      <c r="G1437" s="149"/>
      <c r="H1437" s="149"/>
      <c r="I1437" s="150"/>
      <c r="J1437" s="272"/>
    </row>
    <row r="1438" spans="2:10" x14ac:dyDescent="0.25">
      <c r="B1438" s="293"/>
      <c r="C1438" s="69" t="s">
        <v>854</v>
      </c>
      <c r="D1438" s="70"/>
      <c r="E1438" s="45">
        <v>5.2514000000000003</v>
      </c>
      <c r="F1438" s="22"/>
      <c r="G1438" s="149"/>
      <c r="H1438" s="149"/>
      <c r="I1438" s="150"/>
      <c r="J1438" s="272"/>
    </row>
    <row r="1439" spans="2:10" x14ac:dyDescent="0.25">
      <c r="B1439" s="293"/>
      <c r="C1439" s="69" t="s">
        <v>855</v>
      </c>
      <c r="D1439" s="70"/>
      <c r="E1439" s="45">
        <v>6.6792000000000007</v>
      </c>
      <c r="F1439" s="22"/>
      <c r="G1439" s="149"/>
      <c r="H1439" s="149"/>
      <c r="I1439" s="150"/>
      <c r="J1439" s="272"/>
    </row>
    <row r="1440" spans="2:10" x14ac:dyDescent="0.25">
      <c r="B1440" s="293"/>
      <c r="C1440" s="69" t="s">
        <v>856</v>
      </c>
      <c r="D1440" s="70"/>
      <c r="E1440" s="45">
        <v>3.7851000000000008</v>
      </c>
      <c r="F1440" s="22"/>
      <c r="G1440" s="149"/>
      <c r="H1440" s="149"/>
      <c r="I1440" s="150"/>
      <c r="J1440" s="272"/>
    </row>
    <row r="1441" spans="2:10" x14ac:dyDescent="0.25">
      <c r="B1441" s="293"/>
      <c r="C1441" s="69" t="s">
        <v>857</v>
      </c>
      <c r="D1441" s="70"/>
      <c r="E1441" s="45">
        <v>7.15</v>
      </c>
      <c r="F1441" s="22"/>
      <c r="G1441" s="149"/>
      <c r="H1441" s="149"/>
      <c r="I1441" s="150"/>
      <c r="J1441" s="272"/>
    </row>
    <row r="1442" spans="2:10" x14ac:dyDescent="0.25">
      <c r="B1442" s="293"/>
      <c r="C1442" s="69" t="s">
        <v>858</v>
      </c>
      <c r="D1442" s="70"/>
      <c r="E1442" s="45">
        <v>33.884400000000007</v>
      </c>
      <c r="F1442" s="22"/>
      <c r="G1442" s="149"/>
      <c r="H1442" s="149"/>
      <c r="I1442" s="150"/>
      <c r="J1442" s="272"/>
    </row>
    <row r="1443" spans="2:10" x14ac:dyDescent="0.25">
      <c r="B1443" s="293"/>
      <c r="C1443" s="69" t="s">
        <v>859</v>
      </c>
      <c r="D1443" s="70"/>
      <c r="E1443" s="45">
        <v>28.512000000000004</v>
      </c>
      <c r="F1443" s="22"/>
      <c r="G1443" s="149"/>
      <c r="H1443" s="149"/>
      <c r="I1443" s="150"/>
      <c r="J1443" s="272"/>
    </row>
    <row r="1444" spans="2:10" x14ac:dyDescent="0.25">
      <c r="B1444" s="293"/>
      <c r="C1444" s="69" t="s">
        <v>860</v>
      </c>
      <c r="D1444" s="70"/>
      <c r="E1444" s="45">
        <v>4.5421200000000015</v>
      </c>
      <c r="F1444" s="22"/>
      <c r="G1444" s="149"/>
      <c r="H1444" s="149"/>
      <c r="I1444" s="150"/>
      <c r="J1444" s="272"/>
    </row>
    <row r="1445" spans="2:10" x14ac:dyDescent="0.25">
      <c r="B1445" s="293"/>
      <c r="C1445" s="69" t="s">
        <v>861</v>
      </c>
      <c r="D1445" s="70"/>
      <c r="E1445" s="45">
        <v>61.537960000000005</v>
      </c>
      <c r="F1445" s="22"/>
      <c r="G1445" s="149"/>
      <c r="H1445" s="149"/>
      <c r="I1445" s="150"/>
      <c r="J1445" s="272"/>
    </row>
    <row r="1446" spans="2:10" x14ac:dyDescent="0.25">
      <c r="B1446" s="293"/>
      <c r="C1446" s="69" t="s">
        <v>862</v>
      </c>
      <c r="D1446" s="70"/>
      <c r="E1446" s="45">
        <v>5.44808</v>
      </c>
      <c r="F1446" s="22"/>
      <c r="G1446" s="149"/>
      <c r="H1446" s="149"/>
      <c r="I1446" s="150"/>
      <c r="J1446" s="272"/>
    </row>
    <row r="1447" spans="2:10" x14ac:dyDescent="0.25">
      <c r="B1447" s="293"/>
      <c r="C1447" s="69" t="s">
        <v>863</v>
      </c>
      <c r="D1447" s="70"/>
      <c r="E1447" s="45">
        <v>25.223880000000001</v>
      </c>
      <c r="F1447" s="22"/>
      <c r="G1447" s="149"/>
      <c r="H1447" s="149"/>
      <c r="I1447" s="150"/>
      <c r="J1447" s="272"/>
    </row>
    <row r="1448" spans="2:10" x14ac:dyDescent="0.25">
      <c r="B1448" s="293"/>
      <c r="C1448" s="69" t="s">
        <v>864</v>
      </c>
      <c r="D1448" s="70"/>
      <c r="E1448" s="45">
        <v>17.787000000000003</v>
      </c>
      <c r="F1448" s="22"/>
      <c r="G1448" s="149"/>
      <c r="H1448" s="149"/>
      <c r="I1448" s="150"/>
      <c r="J1448" s="272"/>
    </row>
    <row r="1449" spans="2:10" x14ac:dyDescent="0.25">
      <c r="B1449" s="293"/>
      <c r="C1449" s="69" t="s">
        <v>865</v>
      </c>
      <c r="D1449" s="70"/>
      <c r="E1449" s="45">
        <v>10.820480000000002</v>
      </c>
      <c r="F1449" s="22"/>
      <c r="G1449" s="149"/>
      <c r="H1449" s="149"/>
      <c r="I1449" s="150"/>
      <c r="J1449" s="272"/>
    </row>
    <row r="1450" spans="2:10" x14ac:dyDescent="0.25">
      <c r="B1450" s="293"/>
      <c r="C1450" s="69" t="s">
        <v>866</v>
      </c>
      <c r="D1450" s="70"/>
      <c r="E1450" s="45">
        <v>4.3757999999999999</v>
      </c>
      <c r="F1450" s="22"/>
      <c r="G1450" s="149"/>
      <c r="H1450" s="149"/>
      <c r="I1450" s="150"/>
      <c r="J1450" s="272"/>
    </row>
    <row r="1451" spans="2:10" x14ac:dyDescent="0.25">
      <c r="B1451" s="293"/>
      <c r="C1451" s="115" t="s">
        <v>867</v>
      </c>
      <c r="D1451" s="70"/>
      <c r="E1451" s="45">
        <v>13.354770000000002</v>
      </c>
      <c r="F1451" s="22"/>
      <c r="G1451" s="149"/>
      <c r="H1451" s="149"/>
      <c r="I1451" s="150"/>
      <c r="J1451" s="272"/>
    </row>
    <row r="1452" spans="2:10" x14ac:dyDescent="0.25">
      <c r="B1452" s="293"/>
      <c r="C1452" s="115" t="s">
        <v>868</v>
      </c>
      <c r="D1452" s="70"/>
      <c r="E1452" s="45">
        <v>3.4944799999999998</v>
      </c>
      <c r="F1452" s="22"/>
      <c r="G1452" s="149"/>
      <c r="H1452" s="149"/>
      <c r="I1452" s="150"/>
      <c r="J1452" s="272"/>
    </row>
    <row r="1453" spans="2:10" x14ac:dyDescent="0.25">
      <c r="B1453" s="293"/>
      <c r="C1453" s="69" t="s">
        <v>869</v>
      </c>
      <c r="D1453" s="70"/>
      <c r="E1453" s="45">
        <v>5.3635999999999999</v>
      </c>
      <c r="F1453" s="22"/>
      <c r="G1453" s="149"/>
      <c r="H1453" s="149"/>
      <c r="I1453" s="150"/>
      <c r="J1453" s="272"/>
    </row>
    <row r="1454" spans="2:10" x14ac:dyDescent="0.25">
      <c r="B1454" s="293"/>
      <c r="C1454" s="69" t="s">
        <v>870</v>
      </c>
      <c r="D1454" s="70"/>
      <c r="E1454" s="45">
        <v>24.567840000000004</v>
      </c>
      <c r="F1454" s="22"/>
      <c r="G1454" s="149"/>
      <c r="H1454" s="149"/>
      <c r="I1454" s="150"/>
      <c r="J1454" s="272"/>
    </row>
    <row r="1455" spans="2:10" x14ac:dyDescent="0.25">
      <c r="B1455" s="293"/>
      <c r="C1455" s="69" t="s">
        <v>871</v>
      </c>
      <c r="D1455" s="70"/>
      <c r="E1455" s="45">
        <v>4.5737999999999994</v>
      </c>
      <c r="F1455" s="22"/>
      <c r="G1455" s="149"/>
      <c r="H1455" s="149"/>
      <c r="I1455" s="150"/>
      <c r="J1455" s="272"/>
    </row>
    <row r="1456" spans="2:10" x14ac:dyDescent="0.25">
      <c r="B1456" s="293"/>
      <c r="C1456" s="69" t="s">
        <v>872</v>
      </c>
      <c r="D1456" s="70"/>
      <c r="E1456" s="45">
        <v>35.298120000000004</v>
      </c>
      <c r="F1456" s="22"/>
      <c r="G1456" s="149"/>
      <c r="H1456" s="149"/>
      <c r="I1456" s="150"/>
      <c r="J1456" s="272"/>
    </row>
    <row r="1457" spans="2:10" x14ac:dyDescent="0.25">
      <c r="B1457" s="293"/>
      <c r="C1457" s="69" t="s">
        <v>873</v>
      </c>
      <c r="D1457" s="70"/>
      <c r="E1457" s="45">
        <v>0</v>
      </c>
      <c r="F1457" s="22"/>
      <c r="G1457" s="149"/>
      <c r="H1457" s="149"/>
      <c r="I1457" s="150"/>
      <c r="J1457" s="272"/>
    </row>
    <row r="1458" spans="2:10" x14ac:dyDescent="0.25">
      <c r="B1458" s="293"/>
      <c r="C1458" s="69" t="s">
        <v>874</v>
      </c>
      <c r="D1458" s="70"/>
      <c r="E1458" s="45">
        <v>10.069070000000002</v>
      </c>
      <c r="F1458" s="22"/>
      <c r="G1458" s="149"/>
      <c r="H1458" s="149"/>
      <c r="I1458" s="150"/>
      <c r="J1458" s="272"/>
    </row>
    <row r="1459" spans="2:10" x14ac:dyDescent="0.25">
      <c r="B1459" s="293"/>
      <c r="C1459" s="69" t="s">
        <v>875</v>
      </c>
      <c r="D1459" s="70"/>
      <c r="E1459" s="45">
        <v>3.1019999999999999</v>
      </c>
      <c r="F1459" s="22"/>
      <c r="G1459" s="149"/>
      <c r="H1459" s="149"/>
      <c r="I1459" s="150"/>
      <c r="J1459" s="272"/>
    </row>
    <row r="1460" spans="2:10" x14ac:dyDescent="0.25">
      <c r="B1460" s="293"/>
      <c r="C1460" s="69" t="s">
        <v>876</v>
      </c>
      <c r="D1460" s="70"/>
      <c r="E1460" s="45">
        <v>5.7595999999999998</v>
      </c>
      <c r="F1460" s="22"/>
      <c r="G1460" s="149"/>
      <c r="H1460" s="149"/>
      <c r="I1460" s="150"/>
      <c r="J1460" s="272"/>
    </row>
    <row r="1461" spans="2:10" x14ac:dyDescent="0.25">
      <c r="B1461" s="293"/>
      <c r="C1461" s="69" t="s">
        <v>877</v>
      </c>
      <c r="D1461" s="70"/>
      <c r="E1461" s="45">
        <v>66.211200000000005</v>
      </c>
      <c r="F1461" s="22"/>
      <c r="G1461" s="149"/>
      <c r="H1461" s="149"/>
      <c r="I1461" s="150"/>
      <c r="J1461" s="272"/>
    </row>
    <row r="1462" spans="2:10" x14ac:dyDescent="0.25">
      <c r="B1462" s="293"/>
      <c r="C1462" s="69" t="s">
        <v>878</v>
      </c>
      <c r="D1462" s="70"/>
      <c r="E1462" s="45">
        <v>4.0898000000000003</v>
      </c>
      <c r="F1462" s="22"/>
      <c r="G1462" s="149"/>
      <c r="H1462" s="149"/>
      <c r="I1462" s="150"/>
      <c r="J1462" s="272"/>
    </row>
    <row r="1463" spans="2:10" x14ac:dyDescent="0.25">
      <c r="B1463" s="293"/>
      <c r="C1463" s="69" t="s">
        <v>879</v>
      </c>
      <c r="D1463" s="70"/>
      <c r="E1463" s="45">
        <v>8.5982599999999998</v>
      </c>
      <c r="F1463" s="22"/>
      <c r="G1463" s="149"/>
      <c r="H1463" s="149"/>
      <c r="I1463" s="150"/>
      <c r="J1463" s="272"/>
    </row>
    <row r="1464" spans="2:10" x14ac:dyDescent="0.25">
      <c r="B1464" s="293"/>
      <c r="C1464" s="69" t="s">
        <v>880</v>
      </c>
      <c r="D1464" s="70"/>
      <c r="E1464" s="45">
        <v>11.457599999999999</v>
      </c>
      <c r="F1464" s="22"/>
      <c r="G1464" s="149"/>
      <c r="H1464" s="149"/>
      <c r="I1464" s="150"/>
      <c r="J1464" s="272"/>
    </row>
    <row r="1465" spans="2:10" x14ac:dyDescent="0.25">
      <c r="B1465" s="293"/>
      <c r="C1465" s="69" t="s">
        <v>881</v>
      </c>
      <c r="D1465" s="70"/>
      <c r="E1465" s="45">
        <v>2.18174</v>
      </c>
      <c r="F1465" s="22"/>
      <c r="G1465" s="149"/>
      <c r="H1465" s="149"/>
      <c r="I1465" s="150"/>
      <c r="J1465" s="272"/>
    </row>
    <row r="1466" spans="2:10" x14ac:dyDescent="0.25">
      <c r="B1466" s="293"/>
      <c r="C1466" s="69" t="s">
        <v>882</v>
      </c>
      <c r="D1466" s="70"/>
      <c r="E1466" s="45">
        <v>2.4640000000000004</v>
      </c>
      <c r="F1466" s="22"/>
      <c r="G1466" s="149"/>
      <c r="H1466" s="149"/>
      <c r="I1466" s="150"/>
      <c r="J1466" s="272"/>
    </row>
    <row r="1467" spans="2:10" x14ac:dyDescent="0.25">
      <c r="B1467" s="293"/>
      <c r="C1467" s="69" t="s">
        <v>883</v>
      </c>
      <c r="D1467" s="70"/>
      <c r="E1467" s="45">
        <v>2.8600000000000003</v>
      </c>
      <c r="F1467" s="22"/>
      <c r="G1467" s="149"/>
      <c r="H1467" s="149"/>
      <c r="I1467" s="150"/>
      <c r="J1467" s="272"/>
    </row>
    <row r="1468" spans="2:10" x14ac:dyDescent="0.25">
      <c r="B1468" s="293"/>
      <c r="C1468" s="69" t="s">
        <v>884</v>
      </c>
      <c r="D1468" s="70"/>
      <c r="E1468" s="45">
        <v>1.4300000000000002</v>
      </c>
      <c r="F1468" s="22"/>
      <c r="G1468" s="149"/>
      <c r="H1468" s="149"/>
      <c r="I1468" s="150"/>
      <c r="J1468" s="272"/>
    </row>
    <row r="1469" spans="2:10" x14ac:dyDescent="0.25">
      <c r="B1469" s="293"/>
      <c r="C1469" s="69" t="s">
        <v>885</v>
      </c>
      <c r="D1469" s="70"/>
      <c r="E1469" s="45">
        <v>16.670500000000004</v>
      </c>
      <c r="F1469" s="22"/>
      <c r="G1469" s="149"/>
      <c r="H1469" s="149"/>
      <c r="I1469" s="150"/>
      <c r="J1469" s="272"/>
    </row>
    <row r="1470" spans="2:10" x14ac:dyDescent="0.25">
      <c r="B1470" s="293"/>
      <c r="C1470" s="69" t="s">
        <v>886</v>
      </c>
      <c r="D1470" s="70"/>
      <c r="E1470" s="45">
        <v>24.717000000000002</v>
      </c>
      <c r="F1470" s="22"/>
      <c r="G1470" s="149"/>
      <c r="H1470" s="149"/>
      <c r="I1470" s="150"/>
      <c r="J1470" s="272"/>
    </row>
    <row r="1471" spans="2:10" x14ac:dyDescent="0.25">
      <c r="B1471" s="293"/>
      <c r="C1471" s="69" t="s">
        <v>887</v>
      </c>
      <c r="D1471" s="70"/>
      <c r="E1471" s="45">
        <v>14.861000000000001</v>
      </c>
      <c r="F1471" s="22"/>
      <c r="G1471" s="149"/>
      <c r="H1471" s="149"/>
      <c r="I1471" s="150"/>
      <c r="J1471" s="272"/>
    </row>
    <row r="1472" spans="2:10" x14ac:dyDescent="0.25">
      <c r="B1472" s="293"/>
      <c r="C1472" s="69" t="s">
        <v>888</v>
      </c>
      <c r="D1472" s="70"/>
      <c r="E1472" s="45">
        <v>33.533500000000004</v>
      </c>
      <c r="F1472" s="22"/>
      <c r="G1472" s="149"/>
      <c r="H1472" s="149"/>
      <c r="I1472" s="150"/>
      <c r="J1472" s="272"/>
    </row>
    <row r="1473" spans="2:10" x14ac:dyDescent="0.25">
      <c r="B1473" s="293"/>
      <c r="C1473" s="69" t="s">
        <v>889</v>
      </c>
      <c r="D1473" s="70"/>
      <c r="E1473" s="45">
        <v>5.0435000000000008</v>
      </c>
      <c r="F1473" s="22"/>
      <c r="G1473" s="149"/>
      <c r="H1473" s="149"/>
      <c r="I1473" s="150"/>
      <c r="J1473" s="272"/>
    </row>
    <row r="1474" spans="2:10" x14ac:dyDescent="0.25">
      <c r="B1474" s="293"/>
      <c r="C1474" s="69" t="s">
        <v>890</v>
      </c>
      <c r="D1474" s="70"/>
      <c r="E1474" s="45">
        <v>1.8733</v>
      </c>
      <c r="F1474" s="22"/>
      <c r="G1474" s="149"/>
      <c r="H1474" s="149"/>
      <c r="I1474" s="150"/>
      <c r="J1474" s="272"/>
    </row>
    <row r="1475" spans="2:10" x14ac:dyDescent="0.25">
      <c r="B1475" s="293"/>
      <c r="C1475" s="69" t="s">
        <v>891</v>
      </c>
      <c r="D1475" s="70"/>
      <c r="E1475" s="45">
        <v>10.895500000000002</v>
      </c>
      <c r="F1475" s="22"/>
      <c r="G1475" s="149"/>
      <c r="H1475" s="149"/>
      <c r="I1475" s="150"/>
      <c r="J1475" s="272"/>
    </row>
    <row r="1476" spans="2:10" x14ac:dyDescent="0.25">
      <c r="B1476" s="293"/>
      <c r="C1476" s="69" t="s">
        <v>892</v>
      </c>
      <c r="D1476" s="70"/>
      <c r="E1476" s="45">
        <v>10.9725</v>
      </c>
      <c r="F1476" s="22"/>
      <c r="G1476" s="149"/>
      <c r="H1476" s="149"/>
      <c r="I1476" s="150"/>
      <c r="J1476" s="272"/>
    </row>
    <row r="1477" spans="2:10" x14ac:dyDescent="0.25">
      <c r="B1477" s="293"/>
      <c r="C1477" s="69" t="s">
        <v>893</v>
      </c>
      <c r="D1477" s="70"/>
      <c r="E1477" s="45">
        <v>10.9725</v>
      </c>
      <c r="F1477" s="22"/>
      <c r="G1477" s="149"/>
      <c r="H1477" s="149"/>
      <c r="I1477" s="150"/>
      <c r="J1477" s="272"/>
    </row>
    <row r="1478" spans="2:10" x14ac:dyDescent="0.25">
      <c r="B1478" s="293"/>
      <c r="C1478" s="69" t="s">
        <v>894</v>
      </c>
      <c r="D1478" s="70"/>
      <c r="E1478" s="45">
        <v>10.702999999999999</v>
      </c>
      <c r="F1478" s="22"/>
      <c r="G1478" s="149"/>
      <c r="H1478" s="149"/>
      <c r="I1478" s="150"/>
      <c r="J1478" s="272"/>
    </row>
    <row r="1479" spans="2:10" x14ac:dyDescent="0.25">
      <c r="B1479" s="293"/>
      <c r="C1479" s="69" t="s">
        <v>895</v>
      </c>
      <c r="D1479" s="70"/>
      <c r="E1479" s="45">
        <v>20.641500000000001</v>
      </c>
      <c r="F1479" s="22"/>
      <c r="G1479" s="149"/>
      <c r="H1479" s="149"/>
      <c r="I1479" s="150"/>
      <c r="J1479" s="272"/>
    </row>
    <row r="1480" spans="2:10" x14ac:dyDescent="0.25">
      <c r="B1480" s="293"/>
      <c r="C1480" s="69" t="s">
        <v>896</v>
      </c>
      <c r="D1480" s="70"/>
      <c r="E1480" s="45">
        <v>16.732099999999999</v>
      </c>
      <c r="F1480" s="22"/>
      <c r="G1480" s="149"/>
      <c r="H1480" s="149"/>
      <c r="I1480" s="150"/>
      <c r="J1480" s="272"/>
    </row>
    <row r="1481" spans="2:10" x14ac:dyDescent="0.25">
      <c r="B1481" s="293"/>
      <c r="C1481" s="69" t="s">
        <v>897</v>
      </c>
      <c r="D1481" s="70"/>
      <c r="E1481" s="45">
        <v>9.6195000000000022</v>
      </c>
      <c r="F1481" s="22"/>
      <c r="G1481" s="149"/>
      <c r="H1481" s="149"/>
      <c r="I1481" s="150"/>
      <c r="J1481" s="272"/>
    </row>
    <row r="1482" spans="2:10" x14ac:dyDescent="0.25">
      <c r="B1482" s="293"/>
      <c r="C1482" s="69" t="s">
        <v>898</v>
      </c>
      <c r="D1482" s="70"/>
      <c r="E1482" s="45">
        <v>8.2702400000000011</v>
      </c>
      <c r="F1482" s="22"/>
      <c r="G1482" s="149"/>
      <c r="H1482" s="149"/>
      <c r="I1482" s="150"/>
      <c r="J1482" s="272"/>
    </row>
    <row r="1483" spans="2:10" x14ac:dyDescent="0.25">
      <c r="B1483" s="293"/>
      <c r="C1483" s="69" t="s">
        <v>899</v>
      </c>
      <c r="D1483" s="70"/>
      <c r="E1483" s="45">
        <v>31.673400000000008</v>
      </c>
      <c r="F1483" s="22"/>
      <c r="G1483" s="149"/>
      <c r="H1483" s="149"/>
      <c r="I1483" s="150"/>
      <c r="J1483" s="272"/>
    </row>
    <row r="1484" spans="2:10" x14ac:dyDescent="0.25">
      <c r="B1484" s="293"/>
      <c r="C1484" s="69" t="s">
        <v>900</v>
      </c>
      <c r="D1484" s="70"/>
      <c r="E1484" s="45">
        <v>4.2979200000000004</v>
      </c>
      <c r="F1484" s="22"/>
      <c r="G1484" s="149"/>
      <c r="H1484" s="149"/>
      <c r="I1484" s="150"/>
      <c r="J1484" s="272"/>
    </row>
    <row r="1485" spans="2:10" x14ac:dyDescent="0.25">
      <c r="B1485" s="293"/>
      <c r="C1485" s="69" t="s">
        <v>901</v>
      </c>
      <c r="D1485" s="70"/>
      <c r="E1485" s="45">
        <v>50.485160000000008</v>
      </c>
      <c r="F1485" s="22"/>
      <c r="G1485" s="149"/>
      <c r="H1485" s="149"/>
      <c r="I1485" s="150"/>
      <c r="J1485" s="272"/>
    </row>
    <row r="1486" spans="2:10" x14ac:dyDescent="0.25">
      <c r="B1486" s="293"/>
      <c r="C1486" s="69" t="s">
        <v>902</v>
      </c>
      <c r="D1486" s="70"/>
      <c r="E1486" s="45">
        <v>6.7320000000000011</v>
      </c>
      <c r="F1486" s="22"/>
      <c r="G1486" s="149"/>
      <c r="H1486" s="149"/>
      <c r="I1486" s="150"/>
      <c r="J1486" s="272"/>
    </row>
    <row r="1487" spans="2:10" x14ac:dyDescent="0.25">
      <c r="B1487" s="293"/>
      <c r="C1487" s="69" t="s">
        <v>903</v>
      </c>
      <c r="D1487" s="70"/>
      <c r="E1487" s="45">
        <v>32.607520000000001</v>
      </c>
      <c r="F1487" s="22"/>
      <c r="G1487" s="149"/>
      <c r="H1487" s="149"/>
      <c r="I1487" s="150"/>
      <c r="J1487" s="272"/>
    </row>
    <row r="1488" spans="2:10" x14ac:dyDescent="0.25">
      <c r="B1488" s="293"/>
      <c r="C1488" s="69" t="s">
        <v>904</v>
      </c>
      <c r="D1488" s="70"/>
      <c r="E1488" s="45">
        <v>37.620000000000005</v>
      </c>
      <c r="F1488" s="22"/>
      <c r="G1488" s="149"/>
      <c r="H1488" s="149"/>
      <c r="I1488" s="150"/>
      <c r="J1488" s="272"/>
    </row>
    <row r="1489" spans="2:10" x14ac:dyDescent="0.25">
      <c r="B1489" s="293"/>
      <c r="C1489" s="69" t="s">
        <v>905</v>
      </c>
      <c r="D1489" s="70"/>
      <c r="E1489" s="45">
        <v>21.129900000000003</v>
      </c>
      <c r="F1489" s="22"/>
      <c r="G1489" s="149"/>
      <c r="H1489" s="149"/>
      <c r="I1489" s="150"/>
      <c r="J1489" s="272"/>
    </row>
    <row r="1490" spans="2:10" x14ac:dyDescent="0.25">
      <c r="B1490" s="293"/>
      <c r="C1490" s="69" t="s">
        <v>906</v>
      </c>
      <c r="D1490" s="70"/>
      <c r="E1490" s="45">
        <v>17.229300000000002</v>
      </c>
      <c r="F1490" s="22"/>
      <c r="G1490" s="149"/>
      <c r="H1490" s="149"/>
      <c r="I1490" s="150"/>
      <c r="J1490" s="272"/>
    </row>
    <row r="1491" spans="2:10" x14ac:dyDescent="0.25">
      <c r="B1491" s="293"/>
      <c r="C1491" s="69" t="s">
        <v>907</v>
      </c>
      <c r="D1491" s="70"/>
      <c r="E1491" s="45">
        <v>62.480550000000008</v>
      </c>
      <c r="F1491" s="22"/>
      <c r="G1491" s="149"/>
      <c r="H1491" s="149"/>
      <c r="I1491" s="150"/>
      <c r="J1491" s="272"/>
    </row>
    <row r="1492" spans="2:10" x14ac:dyDescent="0.25">
      <c r="B1492" s="293"/>
      <c r="C1492" s="69" t="s">
        <v>908</v>
      </c>
      <c r="D1492" s="70"/>
      <c r="E1492" s="45">
        <v>30.492000000000001</v>
      </c>
      <c r="F1492" s="22"/>
      <c r="G1492" s="149"/>
      <c r="H1492" s="149"/>
      <c r="I1492" s="150"/>
      <c r="J1492" s="272"/>
    </row>
    <row r="1493" spans="2:10" x14ac:dyDescent="0.25">
      <c r="B1493" s="293"/>
      <c r="C1493" s="69" t="s">
        <v>909</v>
      </c>
      <c r="D1493" s="70"/>
      <c r="E1493" s="45">
        <v>45.990450000000003</v>
      </c>
      <c r="F1493" s="22"/>
      <c r="G1493" s="149"/>
      <c r="H1493" s="149"/>
      <c r="I1493" s="150"/>
      <c r="J1493" s="272"/>
    </row>
    <row r="1494" spans="2:10" x14ac:dyDescent="0.25">
      <c r="B1494" s="293"/>
      <c r="C1494" s="64"/>
      <c r="D1494" s="70" t="s">
        <v>34</v>
      </c>
      <c r="E1494" s="56">
        <v>1541.7287600000002</v>
      </c>
      <c r="F1494" s="22"/>
      <c r="G1494" s="46">
        <v>16.248055693038953</v>
      </c>
      <c r="H1494" s="46">
        <f>G1494*E1494</f>
        <v>25050.094756039889</v>
      </c>
      <c r="I1494" s="46"/>
      <c r="J1494" s="60"/>
    </row>
    <row r="1495" spans="2:10" x14ac:dyDescent="0.25">
      <c r="B1495" s="293"/>
      <c r="C1495" s="59"/>
      <c r="D1495" s="70"/>
      <c r="E1495" s="45"/>
      <c r="F1495" s="22"/>
      <c r="G1495" s="46"/>
      <c r="H1495" s="46"/>
      <c r="I1495" s="47"/>
      <c r="J1495" s="60"/>
    </row>
    <row r="1496" spans="2:10" x14ac:dyDescent="0.25">
      <c r="B1496" s="293">
        <v>118</v>
      </c>
      <c r="C1496" s="97" t="s">
        <v>910</v>
      </c>
      <c r="D1496" s="70"/>
      <c r="E1496" s="45"/>
      <c r="F1496" s="22"/>
      <c r="G1496" s="46"/>
      <c r="H1496" s="46"/>
      <c r="I1496" s="47"/>
      <c r="J1496" s="60"/>
    </row>
    <row r="1497" spans="2:10" ht="135" x14ac:dyDescent="0.25">
      <c r="B1497" s="293"/>
      <c r="C1497" s="59" t="s">
        <v>911</v>
      </c>
      <c r="D1497" s="70"/>
      <c r="E1497" s="45"/>
      <c r="F1497" s="22"/>
      <c r="G1497" s="46"/>
      <c r="H1497" s="46"/>
      <c r="I1497" s="47"/>
      <c r="J1497" s="60"/>
    </row>
    <row r="1498" spans="2:10" x14ac:dyDescent="0.25">
      <c r="B1498" s="293"/>
      <c r="C1498" s="69" t="s">
        <v>912</v>
      </c>
      <c r="D1498" s="70"/>
      <c r="E1498" s="45">
        <v>6.9212000000000007</v>
      </c>
      <c r="F1498" s="22"/>
      <c r="G1498" s="46"/>
      <c r="H1498" s="46"/>
      <c r="I1498" s="47"/>
      <c r="J1498" s="60"/>
    </row>
    <row r="1499" spans="2:10" x14ac:dyDescent="0.25">
      <c r="B1499" s="293"/>
      <c r="C1499" s="69" t="s">
        <v>913</v>
      </c>
      <c r="D1499" s="70"/>
      <c r="E1499" s="45">
        <v>6.6792000000000007</v>
      </c>
      <c r="F1499" s="22"/>
      <c r="G1499" s="46"/>
      <c r="H1499" s="46"/>
      <c r="I1499" s="47"/>
      <c r="J1499" s="60"/>
    </row>
    <row r="1500" spans="2:10" x14ac:dyDescent="0.25">
      <c r="B1500" s="293"/>
      <c r="C1500" s="69" t="s">
        <v>914</v>
      </c>
      <c r="D1500" s="70"/>
      <c r="E1500" s="45">
        <v>5.2514000000000003</v>
      </c>
      <c r="F1500" s="22"/>
      <c r="G1500" s="46"/>
      <c r="H1500" s="46"/>
      <c r="I1500" s="47"/>
      <c r="J1500" s="60"/>
    </row>
    <row r="1501" spans="2:10" x14ac:dyDescent="0.25">
      <c r="B1501" s="293"/>
      <c r="C1501" s="69" t="s">
        <v>915</v>
      </c>
      <c r="D1501" s="70"/>
      <c r="E1501" s="45">
        <v>8.3732000000000006</v>
      </c>
      <c r="F1501" s="22"/>
      <c r="G1501" s="46"/>
      <c r="H1501" s="46"/>
      <c r="I1501" s="47"/>
      <c r="J1501" s="60"/>
    </row>
    <row r="1502" spans="2:10" x14ac:dyDescent="0.25">
      <c r="B1502" s="293"/>
      <c r="C1502" s="69" t="s">
        <v>916</v>
      </c>
      <c r="D1502" s="70"/>
      <c r="E1502" s="45">
        <v>4.5979999999999999</v>
      </c>
      <c r="F1502" s="22"/>
      <c r="G1502" s="46"/>
      <c r="H1502" s="46"/>
      <c r="I1502" s="47"/>
      <c r="J1502" s="60"/>
    </row>
    <row r="1503" spans="2:10" x14ac:dyDescent="0.25">
      <c r="B1503" s="293"/>
      <c r="C1503" s="69" t="s">
        <v>917</v>
      </c>
      <c r="D1503" s="70"/>
      <c r="E1503" s="45">
        <v>3.8720000000000008</v>
      </c>
      <c r="F1503" s="22"/>
      <c r="G1503" s="46"/>
      <c r="H1503" s="46"/>
      <c r="I1503" s="47"/>
      <c r="J1503" s="60"/>
    </row>
    <row r="1504" spans="2:10" x14ac:dyDescent="0.25">
      <c r="B1504" s="293"/>
      <c r="C1504" s="69" t="s">
        <v>918</v>
      </c>
      <c r="D1504" s="70"/>
      <c r="E1504" s="45">
        <v>9.5831999999999997</v>
      </c>
      <c r="F1504" s="22"/>
      <c r="G1504" s="46"/>
      <c r="H1504" s="46"/>
      <c r="I1504" s="47"/>
      <c r="J1504" s="60"/>
    </row>
    <row r="1505" spans="2:10" x14ac:dyDescent="0.25">
      <c r="B1505" s="293"/>
      <c r="C1505" s="69" t="s">
        <v>919</v>
      </c>
      <c r="D1505" s="70"/>
      <c r="E1505" s="45">
        <v>4.6464000000000008</v>
      </c>
      <c r="F1505" s="22"/>
      <c r="G1505" s="46"/>
      <c r="H1505" s="46"/>
      <c r="I1505" s="47"/>
      <c r="J1505" s="60"/>
    </row>
    <row r="1506" spans="2:10" x14ac:dyDescent="0.25">
      <c r="B1506" s="293"/>
      <c r="C1506" s="69" t="s">
        <v>920</v>
      </c>
      <c r="D1506" s="70"/>
      <c r="E1506" s="45">
        <v>3.3637999999999999</v>
      </c>
      <c r="F1506" s="22"/>
      <c r="G1506" s="46"/>
      <c r="H1506" s="46"/>
      <c r="I1506" s="47"/>
      <c r="J1506" s="60"/>
    </row>
    <row r="1507" spans="2:10" x14ac:dyDescent="0.25">
      <c r="B1507" s="293"/>
      <c r="C1507" s="69" t="s">
        <v>921</v>
      </c>
      <c r="D1507" s="70"/>
      <c r="E1507" s="45">
        <v>17.424000000000003</v>
      </c>
      <c r="F1507" s="22"/>
      <c r="G1507" s="46"/>
      <c r="H1507" s="46"/>
      <c r="I1507" s="47"/>
      <c r="J1507" s="60"/>
    </row>
    <row r="1508" spans="2:10" x14ac:dyDescent="0.25">
      <c r="B1508" s="293"/>
      <c r="C1508" s="69" t="s">
        <v>922</v>
      </c>
      <c r="D1508" s="70"/>
      <c r="E1508" s="45">
        <v>5.2359999999999998</v>
      </c>
      <c r="F1508" s="22"/>
      <c r="G1508" s="46"/>
      <c r="H1508" s="46"/>
      <c r="I1508" s="47"/>
      <c r="J1508" s="60"/>
    </row>
    <row r="1509" spans="2:10" x14ac:dyDescent="0.25">
      <c r="B1509" s="293"/>
      <c r="C1509" s="69" t="s">
        <v>923</v>
      </c>
      <c r="D1509" s="70"/>
      <c r="E1509" s="45">
        <v>3.3154000000000012</v>
      </c>
      <c r="F1509" s="22"/>
      <c r="G1509" s="46"/>
      <c r="H1509" s="46"/>
      <c r="I1509" s="47"/>
      <c r="J1509" s="60"/>
    </row>
    <row r="1510" spans="2:10" x14ac:dyDescent="0.25">
      <c r="B1510" s="293"/>
      <c r="C1510" s="69" t="s">
        <v>924</v>
      </c>
      <c r="D1510" s="70"/>
      <c r="E1510" s="45">
        <v>9.849400000000001</v>
      </c>
      <c r="F1510" s="22"/>
      <c r="G1510" s="46"/>
      <c r="H1510" s="46"/>
      <c r="I1510" s="47"/>
      <c r="J1510" s="60"/>
    </row>
    <row r="1511" spans="2:10" x14ac:dyDescent="0.25">
      <c r="B1511" s="293"/>
      <c r="C1511" s="69" t="s">
        <v>925</v>
      </c>
      <c r="D1511" s="70"/>
      <c r="E1511" s="45">
        <v>5.8564000000000007</v>
      </c>
      <c r="F1511" s="22"/>
      <c r="G1511" s="46"/>
      <c r="H1511" s="46"/>
      <c r="I1511" s="47"/>
      <c r="J1511" s="60"/>
    </row>
    <row r="1512" spans="2:10" x14ac:dyDescent="0.25">
      <c r="B1512" s="293"/>
      <c r="C1512" s="69" t="s">
        <v>926</v>
      </c>
      <c r="D1512" s="70"/>
      <c r="E1512" s="45">
        <v>5.4890000000000008</v>
      </c>
      <c r="F1512" s="22"/>
      <c r="G1512" s="46"/>
      <c r="H1512" s="46"/>
      <c r="I1512" s="47"/>
      <c r="J1512" s="60"/>
    </row>
    <row r="1513" spans="2:10" x14ac:dyDescent="0.25">
      <c r="B1513" s="293"/>
      <c r="C1513" s="69" t="s">
        <v>927</v>
      </c>
      <c r="D1513" s="70"/>
      <c r="E1513" s="45">
        <v>3.3154000000000012</v>
      </c>
      <c r="F1513" s="22"/>
      <c r="G1513" s="46"/>
      <c r="H1513" s="46"/>
      <c r="I1513" s="47"/>
      <c r="J1513" s="60"/>
    </row>
    <row r="1514" spans="2:10" x14ac:dyDescent="0.25">
      <c r="B1514" s="293"/>
      <c r="C1514" s="69" t="s">
        <v>928</v>
      </c>
      <c r="D1514" s="70"/>
      <c r="E1514" s="45">
        <v>9.849400000000001</v>
      </c>
      <c r="F1514" s="22"/>
      <c r="G1514" s="46"/>
      <c r="H1514" s="46"/>
      <c r="I1514" s="47"/>
      <c r="J1514" s="60"/>
    </row>
    <row r="1515" spans="2:10" x14ac:dyDescent="0.25">
      <c r="B1515" s="293"/>
      <c r="C1515" s="69" t="s">
        <v>929</v>
      </c>
      <c r="D1515" s="70"/>
      <c r="E1515" s="45">
        <v>5.8564000000000007</v>
      </c>
      <c r="F1515" s="22"/>
      <c r="G1515" s="46"/>
      <c r="H1515" s="46"/>
      <c r="I1515" s="47"/>
      <c r="J1515" s="60"/>
    </row>
    <row r="1516" spans="2:10" x14ac:dyDescent="0.25">
      <c r="B1516" s="293"/>
      <c r="C1516" s="69" t="s">
        <v>930</v>
      </c>
      <c r="D1516" s="70"/>
      <c r="E1516" s="45">
        <v>5.5440000000000005</v>
      </c>
      <c r="F1516" s="22"/>
      <c r="G1516" s="46"/>
      <c r="H1516" s="46"/>
      <c r="I1516" s="47"/>
      <c r="J1516" s="60"/>
    </row>
    <row r="1517" spans="2:10" x14ac:dyDescent="0.25">
      <c r="B1517" s="293"/>
      <c r="C1517" s="69" t="s">
        <v>836</v>
      </c>
      <c r="D1517" s="70"/>
      <c r="E1517" s="45">
        <v>3.3154000000000012</v>
      </c>
      <c r="F1517" s="22"/>
      <c r="G1517" s="46"/>
      <c r="H1517" s="46"/>
      <c r="I1517" s="47"/>
      <c r="J1517" s="60"/>
    </row>
    <row r="1518" spans="2:10" x14ac:dyDescent="0.25">
      <c r="B1518" s="293"/>
      <c r="C1518" s="69" t="s">
        <v>931</v>
      </c>
      <c r="D1518" s="70"/>
      <c r="E1518" s="45">
        <v>9.8010000000000002</v>
      </c>
      <c r="F1518" s="22"/>
      <c r="G1518" s="46"/>
      <c r="H1518" s="46"/>
      <c r="I1518" s="47"/>
      <c r="J1518" s="60"/>
    </row>
    <row r="1519" spans="2:10" x14ac:dyDescent="0.25">
      <c r="B1519" s="293"/>
      <c r="C1519" s="69" t="s">
        <v>932</v>
      </c>
      <c r="D1519" s="70"/>
      <c r="E1519" s="45">
        <v>5.8564000000000007</v>
      </c>
      <c r="F1519" s="22"/>
      <c r="G1519" s="46"/>
      <c r="H1519" s="46"/>
      <c r="I1519" s="47"/>
      <c r="J1519" s="60"/>
    </row>
    <row r="1520" spans="2:10" x14ac:dyDescent="0.25">
      <c r="B1520" s="293"/>
      <c r="C1520" s="69" t="s">
        <v>933</v>
      </c>
      <c r="D1520" s="70"/>
      <c r="E1520" s="45">
        <v>7.2649500000000016</v>
      </c>
      <c r="F1520" s="22"/>
      <c r="G1520" s="46"/>
      <c r="H1520" s="46"/>
      <c r="I1520" s="47"/>
      <c r="J1520" s="60"/>
    </row>
    <row r="1521" spans="2:10" x14ac:dyDescent="0.25">
      <c r="B1521" s="293"/>
      <c r="C1521" s="69" t="s">
        <v>934</v>
      </c>
      <c r="D1521" s="70"/>
      <c r="E1521" s="45">
        <v>3.3154000000000012</v>
      </c>
      <c r="F1521" s="22"/>
      <c r="G1521" s="46"/>
      <c r="H1521" s="46"/>
      <c r="I1521" s="47"/>
      <c r="J1521" s="60"/>
    </row>
    <row r="1522" spans="2:10" x14ac:dyDescent="0.25">
      <c r="B1522" s="293"/>
      <c r="C1522" s="69" t="s">
        <v>935</v>
      </c>
      <c r="D1522" s="70"/>
      <c r="E1522" s="45">
        <v>9.849400000000001</v>
      </c>
      <c r="F1522" s="22"/>
      <c r="G1522" s="46"/>
      <c r="H1522" s="46"/>
      <c r="I1522" s="47"/>
      <c r="J1522" s="60"/>
    </row>
    <row r="1523" spans="2:10" x14ac:dyDescent="0.25">
      <c r="B1523" s="293"/>
      <c r="C1523" s="69" t="s">
        <v>936</v>
      </c>
      <c r="D1523" s="70"/>
      <c r="E1523" s="45">
        <v>5.8564000000000007</v>
      </c>
      <c r="F1523" s="22"/>
      <c r="G1523" s="46"/>
      <c r="H1523" s="46"/>
      <c r="I1523" s="47"/>
      <c r="J1523" s="60"/>
    </row>
    <row r="1524" spans="2:10" x14ac:dyDescent="0.25">
      <c r="B1524" s="293"/>
      <c r="C1524" s="69" t="s">
        <v>937</v>
      </c>
      <c r="D1524" s="70"/>
      <c r="E1524" s="45">
        <v>6.8310000000000004</v>
      </c>
      <c r="F1524" s="22"/>
      <c r="G1524" s="46"/>
      <c r="H1524" s="46"/>
      <c r="I1524" s="47"/>
      <c r="J1524" s="60"/>
    </row>
    <row r="1525" spans="2:10" x14ac:dyDescent="0.25">
      <c r="B1525" s="293"/>
      <c r="C1525" s="69" t="s">
        <v>938</v>
      </c>
      <c r="D1525" s="70"/>
      <c r="E1525" s="45">
        <v>3.3154000000000012</v>
      </c>
      <c r="F1525" s="22"/>
      <c r="G1525" s="46"/>
      <c r="H1525" s="46"/>
      <c r="I1525" s="47"/>
      <c r="J1525" s="60"/>
    </row>
    <row r="1526" spans="2:10" x14ac:dyDescent="0.25">
      <c r="B1526" s="293"/>
      <c r="C1526" s="69" t="s">
        <v>939</v>
      </c>
      <c r="D1526" s="70"/>
      <c r="E1526" s="45">
        <v>9.849400000000001</v>
      </c>
      <c r="F1526" s="22"/>
      <c r="G1526" s="46"/>
      <c r="H1526" s="46"/>
      <c r="I1526" s="47"/>
      <c r="J1526" s="60"/>
    </row>
    <row r="1527" spans="2:10" x14ac:dyDescent="0.25">
      <c r="B1527" s="293"/>
      <c r="C1527" s="69" t="s">
        <v>940</v>
      </c>
      <c r="D1527" s="70"/>
      <c r="E1527" s="45">
        <v>5.8806000000000012</v>
      </c>
      <c r="F1527" s="22"/>
      <c r="G1527" s="46"/>
      <c r="H1527" s="46"/>
      <c r="I1527" s="47"/>
      <c r="J1527" s="60"/>
    </row>
    <row r="1528" spans="2:10" x14ac:dyDescent="0.25">
      <c r="B1528" s="293"/>
      <c r="C1528" s="69" t="s">
        <v>941</v>
      </c>
      <c r="D1528" s="70"/>
      <c r="E1528" s="45">
        <v>3.3154000000000012</v>
      </c>
      <c r="F1528" s="22"/>
      <c r="G1528" s="46"/>
      <c r="H1528" s="46"/>
      <c r="I1528" s="47"/>
      <c r="J1528" s="60"/>
    </row>
    <row r="1529" spans="2:10" x14ac:dyDescent="0.25">
      <c r="B1529" s="293"/>
      <c r="C1529" s="69" t="s">
        <v>942</v>
      </c>
      <c r="D1529" s="70"/>
      <c r="E1529" s="45">
        <v>9.849400000000001</v>
      </c>
      <c r="F1529" s="22"/>
      <c r="G1529" s="46"/>
      <c r="H1529" s="46"/>
      <c r="I1529" s="47"/>
      <c r="J1529" s="60"/>
    </row>
    <row r="1530" spans="2:10" x14ac:dyDescent="0.25">
      <c r="B1530" s="293"/>
      <c r="C1530" s="69" t="s">
        <v>943</v>
      </c>
      <c r="D1530" s="70"/>
      <c r="E1530" s="45">
        <v>5.8806000000000012</v>
      </c>
      <c r="F1530" s="22"/>
      <c r="G1530" s="46"/>
      <c r="H1530" s="46"/>
      <c r="I1530" s="47"/>
      <c r="J1530" s="60"/>
    </row>
    <row r="1531" spans="2:10" x14ac:dyDescent="0.25">
      <c r="B1531" s="293"/>
      <c r="C1531" s="69" t="s">
        <v>944</v>
      </c>
      <c r="D1531" s="70"/>
      <c r="E1531" s="45">
        <v>3.3154000000000012</v>
      </c>
      <c r="F1531" s="22"/>
      <c r="G1531" s="46"/>
      <c r="H1531" s="46"/>
      <c r="I1531" s="47"/>
      <c r="J1531" s="60"/>
    </row>
    <row r="1532" spans="2:10" x14ac:dyDescent="0.25">
      <c r="B1532" s="293"/>
      <c r="C1532" s="69" t="s">
        <v>945</v>
      </c>
      <c r="D1532" s="70"/>
      <c r="E1532" s="45">
        <v>9.849400000000001</v>
      </c>
      <c r="F1532" s="22"/>
      <c r="G1532" s="46"/>
      <c r="H1532" s="46"/>
      <c r="I1532" s="47"/>
      <c r="J1532" s="60"/>
    </row>
    <row r="1533" spans="2:10" x14ac:dyDescent="0.25">
      <c r="B1533" s="293"/>
      <c r="C1533" s="69" t="s">
        <v>946</v>
      </c>
      <c r="D1533" s="70"/>
      <c r="E1533" s="45">
        <v>5.8806000000000012</v>
      </c>
      <c r="F1533" s="22"/>
      <c r="G1533" s="46"/>
      <c r="H1533" s="46"/>
      <c r="I1533" s="47"/>
      <c r="J1533" s="60"/>
    </row>
    <row r="1534" spans="2:10" x14ac:dyDescent="0.25">
      <c r="B1534" s="293"/>
      <c r="C1534" s="69" t="s">
        <v>947</v>
      </c>
      <c r="D1534" s="70"/>
      <c r="E1534" s="45">
        <v>9.849400000000001</v>
      </c>
      <c r="F1534" s="22"/>
      <c r="G1534" s="46"/>
      <c r="H1534" s="46"/>
      <c r="I1534" s="47"/>
      <c r="J1534" s="60"/>
    </row>
    <row r="1535" spans="2:10" x14ac:dyDescent="0.25">
      <c r="B1535" s="293"/>
      <c r="C1535" s="69" t="s">
        <v>948</v>
      </c>
      <c r="D1535" s="70"/>
      <c r="E1535" s="45">
        <v>5.8564000000000007</v>
      </c>
      <c r="F1535" s="22"/>
      <c r="G1535" s="46"/>
      <c r="H1535" s="46"/>
      <c r="I1535" s="47"/>
      <c r="J1535" s="60"/>
    </row>
    <row r="1536" spans="2:10" x14ac:dyDescent="0.25">
      <c r="B1536" s="293"/>
      <c r="C1536" s="69" t="s">
        <v>846</v>
      </c>
      <c r="D1536" s="70"/>
      <c r="E1536" s="45">
        <v>5.7233000000000018</v>
      </c>
      <c r="F1536" s="22"/>
      <c r="G1536" s="46"/>
      <c r="H1536" s="46"/>
      <c r="I1536" s="47"/>
      <c r="J1536" s="60"/>
    </row>
    <row r="1537" spans="2:10" x14ac:dyDescent="0.25">
      <c r="B1537" s="293"/>
      <c r="C1537" s="69" t="s">
        <v>949</v>
      </c>
      <c r="D1537" s="70"/>
      <c r="E1537" s="45">
        <v>7.3810000000000002</v>
      </c>
      <c r="F1537" s="22"/>
      <c r="G1537" s="46"/>
      <c r="H1537" s="46"/>
      <c r="I1537" s="47"/>
      <c r="J1537" s="60"/>
    </row>
    <row r="1538" spans="2:10" x14ac:dyDescent="0.25">
      <c r="B1538" s="293"/>
      <c r="C1538" s="69" t="s">
        <v>950</v>
      </c>
      <c r="D1538" s="70"/>
      <c r="E1538" s="45">
        <v>2.1780000000000004</v>
      </c>
      <c r="F1538" s="22"/>
      <c r="G1538" s="46"/>
      <c r="H1538" s="46"/>
      <c r="I1538" s="47"/>
      <c r="J1538" s="60"/>
    </row>
    <row r="1539" spans="2:10" x14ac:dyDescent="0.25">
      <c r="B1539" s="293"/>
      <c r="C1539" s="69" t="s">
        <v>951</v>
      </c>
      <c r="D1539" s="70"/>
      <c r="E1539" s="45">
        <v>10.672200000000002</v>
      </c>
      <c r="F1539" s="22"/>
      <c r="G1539" s="46"/>
      <c r="H1539" s="46"/>
      <c r="I1539" s="47"/>
      <c r="J1539" s="60"/>
    </row>
    <row r="1540" spans="2:10" x14ac:dyDescent="0.25">
      <c r="B1540" s="293"/>
      <c r="C1540" s="69" t="s">
        <v>952</v>
      </c>
      <c r="D1540" s="70"/>
      <c r="E1540" s="45">
        <v>1.8876000000000004</v>
      </c>
      <c r="F1540" s="22"/>
      <c r="G1540" s="46"/>
      <c r="H1540" s="46"/>
      <c r="I1540" s="47"/>
      <c r="J1540" s="60"/>
    </row>
    <row r="1541" spans="2:10" x14ac:dyDescent="0.25">
      <c r="B1541" s="293"/>
      <c r="C1541" s="69" t="s">
        <v>953</v>
      </c>
      <c r="D1541" s="70"/>
      <c r="E1541" s="45">
        <v>6.4152000000000005</v>
      </c>
      <c r="F1541" s="22"/>
      <c r="G1541" s="46"/>
      <c r="H1541" s="46"/>
      <c r="I1541" s="47"/>
      <c r="J1541" s="60"/>
    </row>
    <row r="1542" spans="2:10" x14ac:dyDescent="0.25">
      <c r="B1542" s="293"/>
      <c r="C1542" s="69" t="s">
        <v>954</v>
      </c>
      <c r="D1542" s="70"/>
      <c r="E1542" s="45">
        <v>5.5968000000000009</v>
      </c>
      <c r="F1542" s="22"/>
      <c r="G1542" s="46"/>
      <c r="H1542" s="46"/>
      <c r="I1542" s="47"/>
      <c r="J1542" s="60"/>
    </row>
    <row r="1543" spans="2:10" x14ac:dyDescent="0.25">
      <c r="B1543" s="293"/>
      <c r="C1543" s="69" t="s">
        <v>955</v>
      </c>
      <c r="D1543" s="70"/>
      <c r="E1543" s="45">
        <v>24.842400000000001</v>
      </c>
      <c r="F1543" s="22"/>
      <c r="G1543" s="46"/>
      <c r="H1543" s="46"/>
      <c r="I1543" s="47"/>
      <c r="J1543" s="60"/>
    </row>
    <row r="1544" spans="2:10" x14ac:dyDescent="0.25">
      <c r="B1544" s="293"/>
      <c r="C1544" s="69" t="s">
        <v>956</v>
      </c>
      <c r="D1544" s="70"/>
      <c r="E1544" s="45">
        <v>0.97680000000000011</v>
      </c>
      <c r="F1544" s="22"/>
      <c r="G1544" s="46"/>
      <c r="H1544" s="46"/>
      <c r="I1544" s="47"/>
      <c r="J1544" s="60"/>
    </row>
    <row r="1545" spans="2:10" x14ac:dyDescent="0.25">
      <c r="B1545" s="293"/>
      <c r="C1545" s="69" t="s">
        <v>957</v>
      </c>
      <c r="D1545" s="70"/>
      <c r="E1545" s="45">
        <v>3.4988800000000002</v>
      </c>
      <c r="F1545" s="22"/>
      <c r="G1545" s="46"/>
      <c r="H1545" s="46"/>
      <c r="I1545" s="47"/>
      <c r="J1545" s="60"/>
    </row>
    <row r="1546" spans="2:10" x14ac:dyDescent="0.25">
      <c r="B1546" s="293"/>
      <c r="C1546" s="69" t="s">
        <v>958</v>
      </c>
      <c r="D1546" s="70"/>
      <c r="E1546" s="45">
        <v>40.979399999999998</v>
      </c>
      <c r="F1546" s="22"/>
      <c r="G1546" s="46"/>
      <c r="H1546" s="46"/>
      <c r="I1546" s="47"/>
      <c r="J1546" s="60"/>
    </row>
    <row r="1547" spans="2:10" x14ac:dyDescent="0.25">
      <c r="B1547" s="293"/>
      <c r="C1547" s="69" t="s">
        <v>959</v>
      </c>
      <c r="D1547" s="70"/>
      <c r="E1547" s="45">
        <v>29.858400000000003</v>
      </c>
      <c r="F1547" s="22"/>
      <c r="G1547" s="46"/>
      <c r="H1547" s="46"/>
      <c r="I1547" s="47"/>
      <c r="J1547" s="60"/>
    </row>
    <row r="1548" spans="2:10" x14ac:dyDescent="0.25">
      <c r="B1548" s="293"/>
      <c r="C1548" s="85" t="s">
        <v>960</v>
      </c>
      <c r="D1548" s="51"/>
      <c r="E1548" s="45">
        <v>15.285600000000001</v>
      </c>
      <c r="F1548" s="22"/>
      <c r="G1548" s="46"/>
      <c r="H1548" s="46"/>
      <c r="I1548" s="47"/>
      <c r="J1548" s="60"/>
    </row>
    <row r="1549" spans="2:10" x14ac:dyDescent="0.25">
      <c r="B1549" s="293"/>
      <c r="C1549" s="69" t="s">
        <v>961</v>
      </c>
      <c r="D1549" s="70"/>
      <c r="E1549" s="45">
        <v>3.6542000000000008</v>
      </c>
      <c r="F1549" s="22"/>
      <c r="G1549" s="46"/>
      <c r="H1549" s="46"/>
      <c r="I1549" s="47"/>
      <c r="J1549" s="60"/>
    </row>
    <row r="1550" spans="2:10" x14ac:dyDescent="0.25">
      <c r="B1550" s="293"/>
      <c r="C1550" s="69" t="s">
        <v>962</v>
      </c>
      <c r="D1550" s="70"/>
      <c r="E1550" s="45">
        <v>2.8424000000000005</v>
      </c>
      <c r="F1550" s="22"/>
      <c r="G1550" s="46"/>
      <c r="H1550" s="46"/>
      <c r="I1550" s="47"/>
      <c r="J1550" s="60"/>
    </row>
    <row r="1551" spans="2:10" x14ac:dyDescent="0.25">
      <c r="B1551" s="293"/>
      <c r="C1551" s="69" t="s">
        <v>963</v>
      </c>
      <c r="D1551" s="70"/>
      <c r="E1551" s="45">
        <v>2.18174</v>
      </c>
      <c r="F1551" s="22"/>
      <c r="G1551" s="46"/>
      <c r="H1551" s="46"/>
      <c r="I1551" s="47"/>
      <c r="J1551" s="60"/>
    </row>
    <row r="1552" spans="2:10" x14ac:dyDescent="0.25">
      <c r="B1552" s="293"/>
      <c r="C1552" s="69" t="s">
        <v>964</v>
      </c>
      <c r="D1552" s="70"/>
      <c r="E1552" s="45">
        <v>20.74952</v>
      </c>
      <c r="F1552" s="22"/>
      <c r="G1552" s="46"/>
      <c r="H1552" s="46"/>
      <c r="I1552" s="47"/>
      <c r="J1552" s="60"/>
    </row>
    <row r="1553" spans="2:10" x14ac:dyDescent="0.25">
      <c r="B1553" s="293"/>
      <c r="C1553" s="69" t="s">
        <v>965</v>
      </c>
      <c r="D1553" s="70"/>
      <c r="E1553" s="45">
        <v>38.423000000000002</v>
      </c>
      <c r="F1553" s="22"/>
      <c r="G1553" s="46"/>
      <c r="H1553" s="46"/>
      <c r="I1553" s="47"/>
      <c r="J1553" s="60"/>
    </row>
    <row r="1554" spans="2:10" x14ac:dyDescent="0.25">
      <c r="B1554" s="293"/>
      <c r="C1554" s="69" t="s">
        <v>966</v>
      </c>
      <c r="D1554" s="70"/>
      <c r="E1554" s="45">
        <v>5.5902000000000012</v>
      </c>
      <c r="F1554" s="22"/>
      <c r="G1554" s="46"/>
      <c r="H1554" s="46"/>
      <c r="I1554" s="47"/>
      <c r="J1554" s="60"/>
    </row>
    <row r="1555" spans="2:10" x14ac:dyDescent="0.25">
      <c r="B1555" s="293"/>
      <c r="C1555" s="69" t="s">
        <v>967</v>
      </c>
      <c r="D1555" s="70"/>
      <c r="E1555" s="45">
        <v>5.6144000000000007</v>
      </c>
      <c r="F1555" s="22"/>
      <c r="G1555" s="46"/>
      <c r="H1555" s="46"/>
      <c r="I1555" s="47"/>
      <c r="J1555" s="60"/>
    </row>
    <row r="1556" spans="2:10" x14ac:dyDescent="0.25">
      <c r="B1556" s="293"/>
      <c r="C1556" s="69" t="s">
        <v>968</v>
      </c>
      <c r="D1556" s="70"/>
      <c r="E1556" s="45">
        <v>11.227480000000002</v>
      </c>
      <c r="F1556" s="22"/>
      <c r="G1556" s="46"/>
      <c r="H1556" s="46"/>
      <c r="I1556" s="47"/>
      <c r="J1556" s="60"/>
    </row>
    <row r="1557" spans="2:10" x14ac:dyDescent="0.25">
      <c r="B1557" s="293"/>
      <c r="C1557" s="69" t="s">
        <v>969</v>
      </c>
      <c r="D1557" s="70"/>
      <c r="E1557" s="45">
        <v>5.5902000000000012</v>
      </c>
      <c r="F1557" s="22"/>
      <c r="G1557" s="46"/>
      <c r="H1557" s="46"/>
      <c r="I1557" s="47"/>
      <c r="J1557" s="60"/>
    </row>
    <row r="1558" spans="2:10" x14ac:dyDescent="0.25">
      <c r="B1558" s="293"/>
      <c r="C1558" s="69" t="s">
        <v>970</v>
      </c>
      <c r="D1558" s="70"/>
      <c r="E1558" s="45">
        <v>5.5902000000000012</v>
      </c>
      <c r="F1558" s="22"/>
      <c r="G1558" s="46"/>
      <c r="H1558" s="46"/>
      <c r="I1558" s="47"/>
      <c r="J1558" s="60"/>
    </row>
    <row r="1559" spans="2:10" x14ac:dyDescent="0.25">
      <c r="B1559" s="293"/>
      <c r="C1559" s="69" t="s">
        <v>971</v>
      </c>
      <c r="D1559" s="70"/>
      <c r="E1559" s="45">
        <v>5.44808</v>
      </c>
      <c r="F1559" s="22"/>
      <c r="G1559" s="46"/>
      <c r="H1559" s="46"/>
      <c r="I1559" s="47"/>
      <c r="J1559" s="60"/>
    </row>
    <row r="1560" spans="2:10" x14ac:dyDescent="0.25">
      <c r="B1560" s="293"/>
      <c r="C1560" s="69" t="s">
        <v>972</v>
      </c>
      <c r="D1560" s="70"/>
      <c r="E1560" s="45">
        <v>4.8840000000000012</v>
      </c>
      <c r="F1560" s="22"/>
      <c r="G1560" s="46"/>
      <c r="H1560" s="46"/>
      <c r="I1560" s="47"/>
      <c r="J1560" s="60"/>
    </row>
    <row r="1561" spans="2:10" x14ac:dyDescent="0.25">
      <c r="B1561" s="293"/>
      <c r="C1561" s="69" t="s">
        <v>973</v>
      </c>
      <c r="D1561" s="70"/>
      <c r="E1561" s="45">
        <v>12.5664</v>
      </c>
      <c r="F1561" s="22"/>
      <c r="G1561" s="46"/>
      <c r="H1561" s="46"/>
      <c r="I1561" s="47"/>
      <c r="J1561" s="60"/>
    </row>
    <row r="1562" spans="2:10" x14ac:dyDescent="0.25">
      <c r="B1562" s="293"/>
      <c r="C1562" s="69" t="s">
        <v>974</v>
      </c>
      <c r="D1562" s="70"/>
      <c r="E1562" s="45">
        <v>14.64892</v>
      </c>
      <c r="F1562" s="22"/>
      <c r="G1562" s="46"/>
      <c r="H1562" s="46"/>
      <c r="I1562" s="47"/>
      <c r="J1562" s="60"/>
    </row>
    <row r="1563" spans="2:10" x14ac:dyDescent="0.25">
      <c r="B1563" s="293"/>
      <c r="C1563" s="69" t="s">
        <v>975</v>
      </c>
      <c r="D1563" s="70"/>
      <c r="E1563" s="45">
        <v>3.9006000000000003</v>
      </c>
      <c r="F1563" s="22"/>
      <c r="G1563" s="46"/>
      <c r="H1563" s="46"/>
      <c r="I1563" s="47"/>
      <c r="J1563" s="60"/>
    </row>
    <row r="1564" spans="2:10" x14ac:dyDescent="0.25">
      <c r="B1564" s="293"/>
      <c r="C1564" s="69" t="s">
        <v>976</v>
      </c>
      <c r="D1564" s="70"/>
      <c r="E1564" s="45">
        <v>3.3880000000000003</v>
      </c>
      <c r="F1564" s="22"/>
      <c r="G1564" s="46"/>
      <c r="H1564" s="46"/>
      <c r="I1564" s="47"/>
      <c r="J1564" s="60"/>
    </row>
    <row r="1565" spans="2:10" x14ac:dyDescent="0.25">
      <c r="B1565" s="293"/>
      <c r="C1565" s="69" t="s">
        <v>977</v>
      </c>
      <c r="D1565" s="70"/>
      <c r="E1565" s="45">
        <v>17.327200000000005</v>
      </c>
      <c r="F1565" s="22"/>
      <c r="G1565" s="46"/>
      <c r="H1565" s="46"/>
      <c r="I1565" s="47"/>
      <c r="J1565" s="60"/>
    </row>
    <row r="1566" spans="2:10" x14ac:dyDescent="0.25">
      <c r="B1566" s="293"/>
      <c r="C1566" s="69" t="s">
        <v>978</v>
      </c>
      <c r="D1566" s="70"/>
      <c r="E1566" s="45">
        <v>5.0820000000000007</v>
      </c>
      <c r="F1566" s="22"/>
      <c r="G1566" s="46"/>
      <c r="H1566" s="46"/>
      <c r="I1566" s="47"/>
      <c r="J1566" s="60"/>
    </row>
    <row r="1567" spans="2:10" x14ac:dyDescent="0.25">
      <c r="B1567" s="293"/>
      <c r="C1567" s="69" t="s">
        <v>979</v>
      </c>
      <c r="D1567" s="70"/>
      <c r="E1567" s="45">
        <v>6.8002000000000011</v>
      </c>
      <c r="F1567" s="22"/>
      <c r="G1567" s="46"/>
      <c r="H1567" s="46"/>
      <c r="I1567" s="47"/>
      <c r="J1567" s="60"/>
    </row>
    <row r="1568" spans="2:10" x14ac:dyDescent="0.25">
      <c r="B1568" s="293"/>
      <c r="C1568" s="69" t="s">
        <v>980</v>
      </c>
      <c r="D1568" s="70"/>
      <c r="E1568" s="45">
        <v>3.5362800000000005</v>
      </c>
      <c r="F1568" s="22"/>
      <c r="G1568" s="46"/>
      <c r="H1568" s="46"/>
      <c r="I1568" s="47"/>
      <c r="J1568" s="60"/>
    </row>
    <row r="1569" spans="2:10" x14ac:dyDescent="0.25">
      <c r="B1569" s="293"/>
      <c r="C1569" s="69" t="s">
        <v>865</v>
      </c>
      <c r="D1569" s="70"/>
      <c r="E1569" s="45">
        <v>4.7190000000000003</v>
      </c>
      <c r="F1569" s="22"/>
      <c r="G1569" s="46"/>
      <c r="H1569" s="46"/>
      <c r="I1569" s="47"/>
      <c r="J1569" s="60"/>
    </row>
    <row r="1570" spans="2:10" x14ac:dyDescent="0.25">
      <c r="B1570" s="293"/>
      <c r="C1570" s="69" t="s">
        <v>981</v>
      </c>
      <c r="D1570" s="70"/>
      <c r="E1570" s="45">
        <v>2.0812000000000004</v>
      </c>
      <c r="F1570" s="22"/>
      <c r="G1570" s="46"/>
      <c r="H1570" s="46"/>
      <c r="I1570" s="47"/>
      <c r="J1570" s="60"/>
    </row>
    <row r="1571" spans="2:10" x14ac:dyDescent="0.25">
      <c r="B1571" s="293"/>
      <c r="C1571" s="69" t="s">
        <v>982</v>
      </c>
      <c r="D1571" s="70"/>
      <c r="E1571" s="45">
        <v>6.1564800000000011</v>
      </c>
      <c r="F1571" s="22"/>
      <c r="G1571" s="46"/>
      <c r="H1571" s="46"/>
      <c r="I1571" s="47"/>
      <c r="J1571" s="60"/>
    </row>
    <row r="1572" spans="2:10" x14ac:dyDescent="0.25">
      <c r="B1572" s="293"/>
      <c r="C1572" s="69" t="s">
        <v>983</v>
      </c>
      <c r="D1572" s="70"/>
      <c r="E1572" s="45">
        <v>3.7752000000000008</v>
      </c>
      <c r="F1572" s="22"/>
      <c r="G1572" s="46"/>
      <c r="H1572" s="46"/>
      <c r="I1572" s="47"/>
      <c r="J1572" s="60"/>
    </row>
    <row r="1573" spans="2:10" x14ac:dyDescent="0.25">
      <c r="B1573" s="293"/>
      <c r="C1573" s="69" t="s">
        <v>984</v>
      </c>
      <c r="D1573" s="70"/>
      <c r="E1573" s="45">
        <v>6.5037500000000001</v>
      </c>
      <c r="F1573" s="22"/>
      <c r="G1573" s="46"/>
      <c r="H1573" s="46"/>
      <c r="I1573" s="47"/>
      <c r="J1573" s="60"/>
    </row>
    <row r="1574" spans="2:10" x14ac:dyDescent="0.25">
      <c r="B1574" s="293"/>
      <c r="C1574" s="69" t="s">
        <v>985</v>
      </c>
      <c r="D1574" s="70"/>
      <c r="E1574" s="45">
        <v>7.7924000000000007</v>
      </c>
      <c r="F1574" s="22"/>
      <c r="G1574" s="46"/>
      <c r="H1574" s="46"/>
      <c r="I1574" s="47"/>
      <c r="J1574" s="60"/>
    </row>
    <row r="1575" spans="2:10" x14ac:dyDescent="0.25">
      <c r="B1575" s="293"/>
      <c r="C1575" s="69" t="s">
        <v>986</v>
      </c>
      <c r="D1575" s="70"/>
      <c r="E1575" s="45">
        <v>4.2333500000000006</v>
      </c>
      <c r="F1575" s="22"/>
      <c r="G1575" s="46"/>
      <c r="H1575" s="46"/>
      <c r="I1575" s="47"/>
      <c r="J1575" s="60"/>
    </row>
    <row r="1576" spans="2:10" x14ac:dyDescent="0.25">
      <c r="B1576" s="293"/>
      <c r="C1576" s="69" t="s">
        <v>987</v>
      </c>
      <c r="D1576" s="70"/>
      <c r="E1576" s="45">
        <v>5.8564000000000007</v>
      </c>
      <c r="F1576" s="22"/>
      <c r="G1576" s="46"/>
      <c r="H1576" s="46"/>
      <c r="I1576" s="47"/>
      <c r="J1576" s="60"/>
    </row>
    <row r="1577" spans="2:10" x14ac:dyDescent="0.25">
      <c r="B1577" s="293"/>
      <c r="C1577" s="69" t="s">
        <v>988</v>
      </c>
      <c r="D1577" s="70"/>
      <c r="E1577" s="45">
        <v>9.6800000000000015</v>
      </c>
      <c r="F1577" s="22"/>
      <c r="G1577" s="46"/>
      <c r="H1577" s="46"/>
      <c r="I1577" s="47"/>
      <c r="J1577" s="60"/>
    </row>
    <row r="1578" spans="2:10" x14ac:dyDescent="0.25">
      <c r="B1578" s="293"/>
      <c r="C1578" s="69" t="s">
        <v>989</v>
      </c>
      <c r="D1578" s="70"/>
      <c r="E1578" s="45">
        <v>5.5433400000000015</v>
      </c>
      <c r="F1578" s="22"/>
      <c r="G1578" s="46"/>
      <c r="H1578" s="46"/>
      <c r="I1578" s="47"/>
      <c r="J1578" s="60"/>
    </row>
    <row r="1579" spans="2:10" x14ac:dyDescent="0.25">
      <c r="B1579" s="293"/>
      <c r="C1579" s="69" t="s">
        <v>870</v>
      </c>
      <c r="D1579" s="70"/>
      <c r="E1579" s="45">
        <v>3.3880000000000003</v>
      </c>
      <c r="F1579" s="22"/>
      <c r="G1579" s="46"/>
      <c r="H1579" s="46"/>
      <c r="I1579" s="47"/>
      <c r="J1579" s="60"/>
    </row>
    <row r="1580" spans="2:10" x14ac:dyDescent="0.25">
      <c r="B1580" s="293"/>
      <c r="C1580" s="69" t="s">
        <v>990</v>
      </c>
      <c r="D1580" s="70"/>
      <c r="E1580" s="45">
        <v>17.424000000000003</v>
      </c>
      <c r="F1580" s="22"/>
      <c r="G1580" s="46"/>
      <c r="H1580" s="46"/>
      <c r="I1580" s="47"/>
      <c r="J1580" s="60"/>
    </row>
    <row r="1581" spans="2:10" x14ac:dyDescent="0.25">
      <c r="B1581" s="293"/>
      <c r="C1581" s="69" t="s">
        <v>991</v>
      </c>
      <c r="D1581" s="70"/>
      <c r="E1581" s="45">
        <v>7.7492799999999988</v>
      </c>
      <c r="F1581" s="22"/>
      <c r="G1581" s="46"/>
      <c r="H1581" s="46"/>
      <c r="I1581" s="47"/>
      <c r="J1581" s="60"/>
    </row>
    <row r="1582" spans="2:10" x14ac:dyDescent="0.25">
      <c r="B1582" s="293"/>
      <c r="C1582" s="69" t="s">
        <v>992</v>
      </c>
      <c r="D1582" s="70"/>
      <c r="E1582" s="45">
        <v>5.7838000000000003</v>
      </c>
      <c r="F1582" s="22"/>
      <c r="G1582" s="46"/>
      <c r="H1582" s="46"/>
      <c r="I1582" s="47"/>
      <c r="J1582" s="60"/>
    </row>
    <row r="1583" spans="2:10" x14ac:dyDescent="0.25">
      <c r="B1583" s="293"/>
      <c r="C1583" s="69" t="s">
        <v>993</v>
      </c>
      <c r="D1583" s="70"/>
      <c r="E1583" s="45">
        <v>4.4462000000000002</v>
      </c>
      <c r="F1583" s="22"/>
      <c r="G1583" s="46"/>
      <c r="H1583" s="46"/>
      <c r="I1583" s="47"/>
      <c r="J1583" s="60"/>
    </row>
    <row r="1584" spans="2:10" x14ac:dyDescent="0.25">
      <c r="B1584" s="293"/>
      <c r="C1584" s="69" t="s">
        <v>994</v>
      </c>
      <c r="D1584" s="70"/>
      <c r="E1584" s="45">
        <v>5.4208000000000016</v>
      </c>
      <c r="F1584" s="22"/>
      <c r="G1584" s="46"/>
      <c r="H1584" s="46"/>
      <c r="I1584" s="47"/>
      <c r="J1584" s="60"/>
    </row>
    <row r="1585" spans="2:10" x14ac:dyDescent="0.25">
      <c r="B1585" s="293"/>
      <c r="C1585" s="69" t="s">
        <v>995</v>
      </c>
      <c r="D1585" s="70"/>
      <c r="E1585" s="45">
        <v>3.3396000000000003</v>
      </c>
      <c r="F1585" s="22"/>
      <c r="G1585" s="46"/>
      <c r="H1585" s="46"/>
      <c r="I1585" s="47"/>
      <c r="J1585" s="60"/>
    </row>
    <row r="1586" spans="2:10" x14ac:dyDescent="0.25">
      <c r="B1586" s="293"/>
      <c r="C1586" s="69" t="s">
        <v>996</v>
      </c>
      <c r="D1586" s="70"/>
      <c r="E1586" s="45">
        <v>6.2678000000000011</v>
      </c>
      <c r="F1586" s="22"/>
      <c r="G1586" s="46"/>
      <c r="H1586" s="46"/>
      <c r="I1586" s="47"/>
      <c r="J1586" s="60"/>
    </row>
    <row r="1587" spans="2:10" x14ac:dyDescent="0.25">
      <c r="B1587" s="293"/>
      <c r="C1587" s="69" t="s">
        <v>997</v>
      </c>
      <c r="D1587" s="70"/>
      <c r="E1587" s="45">
        <v>2.4926000000000008</v>
      </c>
      <c r="F1587" s="22"/>
      <c r="G1587" s="46"/>
      <c r="H1587" s="46"/>
      <c r="I1587" s="47"/>
      <c r="J1587" s="60"/>
    </row>
    <row r="1588" spans="2:10" x14ac:dyDescent="0.25">
      <c r="B1588" s="293"/>
      <c r="C1588" s="69" t="s">
        <v>998</v>
      </c>
      <c r="D1588" s="70"/>
      <c r="E1588" s="45">
        <v>3.4606000000000003</v>
      </c>
      <c r="F1588" s="22"/>
      <c r="G1588" s="46"/>
      <c r="H1588" s="46"/>
      <c r="I1588" s="47"/>
      <c r="J1588" s="60"/>
    </row>
    <row r="1589" spans="2:10" x14ac:dyDescent="0.25">
      <c r="B1589" s="293"/>
      <c r="C1589" s="69" t="s">
        <v>999</v>
      </c>
      <c r="D1589" s="70"/>
      <c r="E1589" s="45">
        <v>9.4864000000000015</v>
      </c>
      <c r="F1589" s="22"/>
      <c r="G1589" s="46"/>
      <c r="H1589" s="46"/>
      <c r="I1589" s="47"/>
      <c r="J1589" s="60"/>
    </row>
    <row r="1590" spans="2:10" x14ac:dyDescent="0.25">
      <c r="B1590" s="293"/>
      <c r="C1590" s="69" t="s">
        <v>1000</v>
      </c>
      <c r="D1590" s="70"/>
      <c r="E1590" s="45">
        <v>8.4700000000000024</v>
      </c>
      <c r="F1590" s="22"/>
      <c r="G1590" s="46"/>
      <c r="H1590" s="46"/>
      <c r="I1590" s="47"/>
      <c r="J1590" s="60"/>
    </row>
    <row r="1591" spans="2:10" x14ac:dyDescent="0.25">
      <c r="B1591" s="293"/>
      <c r="C1591" s="69" t="s">
        <v>876</v>
      </c>
      <c r="D1591" s="70"/>
      <c r="E1591" s="45">
        <v>4.8037000000000001</v>
      </c>
      <c r="F1591" s="22"/>
      <c r="G1591" s="46"/>
      <c r="H1591" s="46"/>
      <c r="I1591" s="47"/>
      <c r="J1591" s="60"/>
    </row>
    <row r="1592" spans="2:10" x14ac:dyDescent="0.25">
      <c r="B1592" s="293"/>
      <c r="C1592" s="69" t="s">
        <v>1001</v>
      </c>
      <c r="D1592" s="70"/>
      <c r="E1592" s="45">
        <v>4.2834000000000012</v>
      </c>
      <c r="F1592" s="22"/>
      <c r="G1592" s="46"/>
      <c r="H1592" s="46"/>
      <c r="I1592" s="47"/>
      <c r="J1592" s="60"/>
    </row>
    <row r="1593" spans="2:10" x14ac:dyDescent="0.25">
      <c r="B1593" s="293"/>
      <c r="C1593" s="69" t="s">
        <v>1002</v>
      </c>
      <c r="D1593" s="70"/>
      <c r="E1593" s="45">
        <v>6.3404000000000016</v>
      </c>
      <c r="F1593" s="22"/>
      <c r="G1593" s="46"/>
      <c r="H1593" s="46"/>
      <c r="I1593" s="47"/>
      <c r="J1593" s="60"/>
    </row>
    <row r="1594" spans="2:10" x14ac:dyDescent="0.25">
      <c r="B1594" s="293"/>
      <c r="C1594" s="69" t="s">
        <v>1003</v>
      </c>
      <c r="D1594" s="70"/>
      <c r="E1594" s="45">
        <v>3.7752000000000008</v>
      </c>
      <c r="F1594" s="22"/>
      <c r="G1594" s="46"/>
      <c r="H1594" s="46"/>
      <c r="I1594" s="47"/>
      <c r="J1594" s="60"/>
    </row>
    <row r="1595" spans="2:10" x14ac:dyDescent="0.25">
      <c r="B1595" s="293"/>
      <c r="C1595" s="69" t="s">
        <v>1004</v>
      </c>
      <c r="D1595" s="70"/>
      <c r="E1595" s="45">
        <v>2.1780000000000004</v>
      </c>
      <c r="F1595" s="22"/>
      <c r="G1595" s="46"/>
      <c r="H1595" s="46"/>
      <c r="I1595" s="47"/>
      <c r="J1595" s="60"/>
    </row>
    <row r="1596" spans="2:10" x14ac:dyDescent="0.25">
      <c r="B1596" s="293"/>
      <c r="C1596" s="69" t="s">
        <v>1005</v>
      </c>
      <c r="D1596" s="70"/>
      <c r="E1596" s="45">
        <v>8.8550000000000004</v>
      </c>
      <c r="F1596" s="22"/>
      <c r="G1596" s="46"/>
      <c r="H1596" s="46"/>
      <c r="I1596" s="47"/>
      <c r="J1596" s="60"/>
    </row>
    <row r="1597" spans="2:10" x14ac:dyDescent="0.25">
      <c r="B1597" s="293"/>
      <c r="C1597" s="69" t="s">
        <v>1006</v>
      </c>
      <c r="D1597" s="70"/>
      <c r="E1597" s="45">
        <v>4.4770000000000003</v>
      </c>
      <c r="F1597" s="22"/>
      <c r="G1597" s="46"/>
      <c r="H1597" s="46"/>
      <c r="I1597" s="47"/>
      <c r="J1597" s="60"/>
    </row>
    <row r="1598" spans="2:10" x14ac:dyDescent="0.25">
      <c r="B1598" s="293"/>
      <c r="C1598" s="69" t="s">
        <v>1007</v>
      </c>
      <c r="D1598" s="70"/>
      <c r="E1598" s="45">
        <v>6.3162000000000003</v>
      </c>
      <c r="F1598" s="22"/>
      <c r="G1598" s="46"/>
      <c r="H1598" s="46"/>
      <c r="I1598" s="47"/>
      <c r="J1598" s="60"/>
    </row>
    <row r="1599" spans="2:10" x14ac:dyDescent="0.25">
      <c r="B1599" s="293"/>
      <c r="C1599" s="69" t="s">
        <v>1008</v>
      </c>
      <c r="D1599" s="70"/>
      <c r="E1599" s="45">
        <v>3.9688000000000003</v>
      </c>
      <c r="F1599" s="22"/>
      <c r="G1599" s="46"/>
      <c r="H1599" s="46"/>
      <c r="I1599" s="47"/>
      <c r="J1599" s="60"/>
    </row>
    <row r="1600" spans="2:10" x14ac:dyDescent="0.25">
      <c r="B1600" s="293"/>
      <c r="C1600" s="69" t="s">
        <v>1009</v>
      </c>
      <c r="D1600" s="70"/>
      <c r="E1600" s="45">
        <v>2.1780000000000004</v>
      </c>
      <c r="F1600" s="22"/>
      <c r="G1600" s="46"/>
      <c r="H1600" s="46"/>
      <c r="I1600" s="47"/>
      <c r="J1600" s="60"/>
    </row>
    <row r="1601" spans="2:10" x14ac:dyDescent="0.25">
      <c r="B1601" s="293"/>
      <c r="C1601" s="69" t="s">
        <v>1010</v>
      </c>
      <c r="D1601" s="70"/>
      <c r="E1601" s="45">
        <v>6.5837750000000002</v>
      </c>
      <c r="F1601" s="22"/>
      <c r="G1601" s="46"/>
      <c r="H1601" s="46"/>
      <c r="I1601" s="47"/>
      <c r="J1601" s="60"/>
    </row>
    <row r="1602" spans="2:10" x14ac:dyDescent="0.25">
      <c r="B1602" s="293"/>
      <c r="C1602" s="69" t="s">
        <v>1011</v>
      </c>
      <c r="D1602" s="70"/>
      <c r="E1602" s="45">
        <v>7.2600000000000016</v>
      </c>
      <c r="F1602" s="22"/>
      <c r="G1602" s="46"/>
      <c r="H1602" s="46"/>
      <c r="I1602" s="47"/>
      <c r="J1602" s="60"/>
    </row>
    <row r="1603" spans="2:10" x14ac:dyDescent="0.25">
      <c r="B1603" s="293"/>
      <c r="C1603" s="69" t="s">
        <v>1012</v>
      </c>
      <c r="D1603" s="70"/>
      <c r="E1603" s="45">
        <v>4.6947999999999999</v>
      </c>
      <c r="F1603" s="22"/>
      <c r="G1603" s="46"/>
      <c r="H1603" s="46"/>
      <c r="I1603" s="47"/>
      <c r="J1603" s="60"/>
    </row>
    <row r="1604" spans="2:10" x14ac:dyDescent="0.25">
      <c r="B1604" s="293"/>
      <c r="C1604" s="69" t="s">
        <v>1013</v>
      </c>
      <c r="D1604" s="70"/>
      <c r="E1604" s="45">
        <v>9.0750000000000011</v>
      </c>
      <c r="F1604" s="22"/>
      <c r="G1604" s="46"/>
      <c r="H1604" s="46"/>
      <c r="I1604" s="47"/>
      <c r="J1604" s="60"/>
    </row>
    <row r="1605" spans="2:10" x14ac:dyDescent="0.25">
      <c r="B1605" s="293"/>
      <c r="C1605" s="69" t="s">
        <v>1014</v>
      </c>
      <c r="D1605" s="70"/>
      <c r="E1605" s="45">
        <v>11.204600000000001</v>
      </c>
      <c r="F1605" s="22"/>
      <c r="G1605" s="46"/>
      <c r="H1605" s="46"/>
      <c r="I1605" s="47"/>
      <c r="J1605" s="60"/>
    </row>
    <row r="1606" spans="2:10" x14ac:dyDescent="0.25">
      <c r="B1606" s="293"/>
      <c r="C1606" s="69" t="s">
        <v>504</v>
      </c>
      <c r="D1606" s="70"/>
      <c r="E1606" s="45">
        <v>12.782000000000002</v>
      </c>
      <c r="F1606" s="22"/>
      <c r="G1606" s="46"/>
      <c r="H1606" s="46"/>
      <c r="I1606" s="47"/>
      <c r="J1606" s="60"/>
    </row>
    <row r="1607" spans="2:10" x14ac:dyDescent="0.25">
      <c r="B1607" s="293"/>
      <c r="C1607" s="69" t="s">
        <v>1015</v>
      </c>
      <c r="D1607" s="70"/>
      <c r="E1607" s="45">
        <v>9.1630000000000003</v>
      </c>
      <c r="F1607" s="22"/>
      <c r="G1607" s="46"/>
      <c r="H1607" s="46"/>
      <c r="I1607" s="47"/>
      <c r="J1607" s="60"/>
    </row>
    <row r="1608" spans="2:10" x14ac:dyDescent="0.25">
      <c r="B1608" s="293"/>
      <c r="C1608" s="69" t="s">
        <v>1016</v>
      </c>
      <c r="D1608" s="70"/>
      <c r="E1608" s="45">
        <v>2.8875000000000002</v>
      </c>
      <c r="F1608" s="22"/>
      <c r="G1608" s="46"/>
      <c r="H1608" s="46"/>
      <c r="I1608" s="47"/>
      <c r="J1608" s="60"/>
    </row>
    <row r="1609" spans="2:10" x14ac:dyDescent="0.25">
      <c r="B1609" s="293"/>
      <c r="C1609" s="69" t="s">
        <v>1017</v>
      </c>
      <c r="D1609" s="70"/>
      <c r="E1609" s="45">
        <v>4.5815000000000001</v>
      </c>
      <c r="F1609" s="22"/>
      <c r="G1609" s="46"/>
      <c r="H1609" s="46"/>
      <c r="I1609" s="47"/>
      <c r="J1609" s="60"/>
    </row>
    <row r="1610" spans="2:10" x14ac:dyDescent="0.25">
      <c r="B1610" s="293"/>
      <c r="C1610" s="69" t="s">
        <v>1018</v>
      </c>
      <c r="D1610" s="70"/>
      <c r="E1610" s="45">
        <v>5.8080000000000007</v>
      </c>
      <c r="F1610" s="22"/>
      <c r="G1610" s="46"/>
      <c r="H1610" s="46"/>
      <c r="I1610" s="47"/>
      <c r="J1610" s="60"/>
    </row>
    <row r="1611" spans="2:10" x14ac:dyDescent="0.25">
      <c r="B1611" s="293"/>
      <c r="C1611" s="69" t="s">
        <v>889</v>
      </c>
      <c r="D1611" s="70"/>
      <c r="E1611" s="45">
        <v>5.8520000000000012</v>
      </c>
      <c r="F1611" s="22"/>
      <c r="G1611" s="46"/>
      <c r="H1611" s="46"/>
      <c r="I1611" s="47"/>
      <c r="J1611" s="60"/>
    </row>
    <row r="1612" spans="2:10" x14ac:dyDescent="0.25">
      <c r="B1612" s="293"/>
      <c r="C1612" s="69" t="s">
        <v>1019</v>
      </c>
      <c r="D1612" s="70"/>
      <c r="E1612" s="45">
        <v>9.7284000000000006</v>
      </c>
      <c r="F1612" s="22"/>
      <c r="G1612" s="46"/>
      <c r="H1612" s="46"/>
      <c r="I1612" s="47"/>
      <c r="J1612" s="60"/>
    </row>
    <row r="1613" spans="2:10" x14ac:dyDescent="0.25">
      <c r="B1613" s="293"/>
      <c r="C1613" s="69" t="s">
        <v>1020</v>
      </c>
      <c r="D1613" s="70"/>
      <c r="E1613" s="45">
        <v>8.2981800000000021</v>
      </c>
      <c r="F1613" s="22"/>
      <c r="G1613" s="46"/>
      <c r="H1613" s="46"/>
      <c r="I1613" s="47"/>
      <c r="J1613" s="60"/>
    </row>
    <row r="1614" spans="2:10" x14ac:dyDescent="0.25">
      <c r="B1614" s="293"/>
      <c r="C1614" s="69" t="s">
        <v>1021</v>
      </c>
      <c r="D1614" s="70"/>
      <c r="E1614" s="45">
        <v>4.8510000000000009</v>
      </c>
      <c r="F1614" s="22"/>
      <c r="G1614" s="46"/>
      <c r="H1614" s="46"/>
      <c r="I1614" s="47"/>
      <c r="J1614" s="60"/>
    </row>
    <row r="1615" spans="2:10" x14ac:dyDescent="0.25">
      <c r="B1615" s="293"/>
      <c r="C1615" s="69" t="s">
        <v>1022</v>
      </c>
      <c r="D1615" s="70"/>
      <c r="E1615" s="45">
        <v>8.2702400000000011</v>
      </c>
      <c r="F1615" s="22"/>
      <c r="G1615" s="46"/>
      <c r="H1615" s="46"/>
      <c r="I1615" s="47"/>
      <c r="J1615" s="60"/>
    </row>
    <row r="1616" spans="2:10" x14ac:dyDescent="0.25">
      <c r="B1616" s="293"/>
      <c r="C1616" s="69" t="s">
        <v>1023</v>
      </c>
      <c r="D1616" s="70"/>
      <c r="E1616" s="45">
        <v>10.31756</v>
      </c>
      <c r="F1616" s="22"/>
      <c r="G1616" s="46"/>
      <c r="H1616" s="46"/>
      <c r="I1616" s="47"/>
      <c r="J1616" s="60"/>
    </row>
    <row r="1617" spans="2:10" x14ac:dyDescent="0.25">
      <c r="B1617" s="293"/>
      <c r="C1617" s="69" t="s">
        <v>1024</v>
      </c>
      <c r="D1617" s="70"/>
      <c r="E1617" s="45">
        <v>37.185500000000005</v>
      </c>
      <c r="F1617" s="22"/>
      <c r="G1617" s="46"/>
      <c r="H1617" s="46"/>
      <c r="I1617" s="47"/>
      <c r="J1617" s="60"/>
    </row>
    <row r="1618" spans="2:10" x14ac:dyDescent="0.25">
      <c r="B1618" s="293"/>
      <c r="C1618" s="69" t="s">
        <v>1025</v>
      </c>
      <c r="D1618" s="70"/>
      <c r="E1618" s="45">
        <v>9.923980000000002</v>
      </c>
      <c r="F1618" s="22"/>
      <c r="G1618" s="46"/>
      <c r="H1618" s="46"/>
      <c r="I1618" s="47"/>
      <c r="J1618" s="60"/>
    </row>
    <row r="1619" spans="2:10" x14ac:dyDescent="0.25">
      <c r="B1619" s="293"/>
      <c r="C1619" s="69" t="s">
        <v>1026</v>
      </c>
      <c r="D1619" s="70"/>
      <c r="E1619" s="45">
        <v>14.714039999999999</v>
      </c>
      <c r="F1619" s="22"/>
      <c r="G1619" s="46"/>
      <c r="H1619" s="46"/>
      <c r="I1619" s="47"/>
      <c r="J1619" s="60"/>
    </row>
    <row r="1620" spans="2:10" x14ac:dyDescent="0.25">
      <c r="B1620" s="293"/>
      <c r="C1620" s="69" t="s">
        <v>1027</v>
      </c>
      <c r="D1620" s="70"/>
      <c r="E1620" s="45">
        <v>13.121020000000003</v>
      </c>
      <c r="F1620" s="22"/>
      <c r="G1620" s="46"/>
      <c r="H1620" s="46"/>
      <c r="I1620" s="47"/>
      <c r="J1620" s="60"/>
    </row>
    <row r="1621" spans="2:10" x14ac:dyDescent="0.25">
      <c r="B1621" s="293"/>
      <c r="C1621" s="69" t="s">
        <v>902</v>
      </c>
      <c r="D1621" s="70"/>
      <c r="E1621" s="45">
        <v>6.7320000000000011</v>
      </c>
      <c r="F1621" s="22"/>
      <c r="G1621" s="46"/>
      <c r="H1621" s="46"/>
      <c r="I1621" s="47"/>
      <c r="J1621" s="60"/>
    </row>
    <row r="1622" spans="2:10" x14ac:dyDescent="0.25">
      <c r="B1622" s="293"/>
      <c r="C1622" s="69" t="s">
        <v>1028</v>
      </c>
      <c r="D1622" s="70"/>
      <c r="E1622" s="45">
        <v>8.5854999999999997</v>
      </c>
      <c r="F1622" s="22"/>
      <c r="G1622" s="46"/>
      <c r="H1622" s="46"/>
      <c r="I1622" s="47"/>
      <c r="J1622" s="60"/>
    </row>
    <row r="1623" spans="2:10" x14ac:dyDescent="0.25">
      <c r="B1623" s="293"/>
      <c r="C1623" s="69" t="s">
        <v>1029</v>
      </c>
      <c r="D1623" s="70"/>
      <c r="E1623" s="45">
        <v>26.767180000000003</v>
      </c>
      <c r="F1623" s="22"/>
      <c r="G1623" s="46"/>
      <c r="H1623" s="46"/>
      <c r="I1623" s="47"/>
      <c r="J1623" s="60"/>
    </row>
    <row r="1624" spans="2:10" x14ac:dyDescent="0.25">
      <c r="B1624" s="293"/>
      <c r="C1624" s="69" t="s">
        <v>1030</v>
      </c>
      <c r="D1624" s="70"/>
      <c r="E1624" s="45">
        <v>35.266000000000005</v>
      </c>
      <c r="F1624" s="22"/>
      <c r="G1624" s="46"/>
      <c r="H1624" s="46"/>
      <c r="I1624" s="47"/>
      <c r="J1624" s="60"/>
    </row>
    <row r="1625" spans="2:10" x14ac:dyDescent="0.25">
      <c r="B1625" s="293"/>
      <c r="C1625" s="69" t="s">
        <v>1031</v>
      </c>
      <c r="D1625" s="70"/>
      <c r="E1625" s="45">
        <v>38.654000000000003</v>
      </c>
      <c r="F1625" s="22"/>
      <c r="G1625" s="46"/>
      <c r="H1625" s="46"/>
      <c r="I1625" s="47"/>
      <c r="J1625" s="60"/>
    </row>
    <row r="1626" spans="2:10" x14ac:dyDescent="0.25">
      <c r="B1626" s="293"/>
      <c r="C1626" s="69" t="s">
        <v>1032</v>
      </c>
      <c r="D1626" s="70"/>
      <c r="E1626" s="45">
        <v>37.768500000000003</v>
      </c>
      <c r="F1626" s="22"/>
      <c r="G1626" s="46"/>
      <c r="H1626" s="46"/>
      <c r="I1626" s="47"/>
      <c r="J1626" s="60"/>
    </row>
    <row r="1627" spans="2:10" x14ac:dyDescent="0.25">
      <c r="B1627" s="293"/>
      <c r="C1627" s="81"/>
      <c r="D1627" s="70" t="s">
        <v>34</v>
      </c>
      <c r="E1627" s="56">
        <v>1115.6175250000003</v>
      </c>
      <c r="F1627" s="22"/>
      <c r="G1627" s="46">
        <v>16.248055693038953</v>
      </c>
      <c r="H1627" s="46">
        <f>G1627*E1627</f>
        <v>18126.615678330283</v>
      </c>
      <c r="I1627" s="46"/>
      <c r="J1627" s="60"/>
    </row>
    <row r="1628" spans="2:10" x14ac:dyDescent="0.25">
      <c r="B1628" s="293"/>
      <c r="C1628" s="64"/>
      <c r="D1628" s="70"/>
      <c r="E1628" s="45"/>
      <c r="F1628" s="22"/>
      <c r="G1628" s="46"/>
      <c r="H1628" s="46"/>
      <c r="I1628" s="47"/>
      <c r="J1628" s="60"/>
    </row>
    <row r="1629" spans="2:10" x14ac:dyDescent="0.25">
      <c r="B1629" s="293">
        <v>119</v>
      </c>
      <c r="C1629" s="73" t="s">
        <v>1033</v>
      </c>
      <c r="D1629" s="70"/>
      <c r="E1629" s="45"/>
      <c r="F1629" s="22"/>
      <c r="G1629" s="46"/>
      <c r="H1629" s="46"/>
      <c r="I1629" s="47"/>
      <c r="J1629" s="60"/>
    </row>
    <row r="1630" spans="2:10" ht="105" x14ac:dyDescent="0.25">
      <c r="B1630" s="293"/>
      <c r="C1630" s="59" t="s">
        <v>1034</v>
      </c>
      <c r="D1630" s="70"/>
      <c r="E1630" s="45"/>
      <c r="F1630" s="22"/>
      <c r="G1630" s="46"/>
      <c r="H1630" s="46"/>
      <c r="I1630" s="47"/>
      <c r="J1630" s="60"/>
    </row>
    <row r="1631" spans="2:10" x14ac:dyDescent="0.25">
      <c r="B1631" s="293"/>
      <c r="C1631" s="80" t="s">
        <v>765</v>
      </c>
      <c r="D1631" s="70"/>
      <c r="E1631" s="45">
        <v>7.2380000000000004</v>
      </c>
      <c r="F1631" s="22"/>
      <c r="G1631" s="46"/>
      <c r="H1631" s="46"/>
      <c r="I1631" s="47"/>
      <c r="J1631" s="60"/>
    </row>
    <row r="1632" spans="2:10" x14ac:dyDescent="0.25">
      <c r="B1632" s="293"/>
      <c r="C1632" s="80" t="s">
        <v>243</v>
      </c>
      <c r="D1632" s="70"/>
      <c r="E1632" s="45">
        <v>5.1700000000000008</v>
      </c>
      <c r="F1632" s="22"/>
      <c r="G1632" s="46"/>
      <c r="H1632" s="46"/>
      <c r="I1632" s="47"/>
      <c r="J1632" s="60"/>
    </row>
    <row r="1633" spans="2:10" x14ac:dyDescent="0.25">
      <c r="B1633" s="293"/>
      <c r="C1633" s="80" t="s">
        <v>766</v>
      </c>
      <c r="D1633" s="70"/>
      <c r="E1633" s="45">
        <v>7.3150000000000013</v>
      </c>
      <c r="F1633" s="22"/>
      <c r="G1633" s="46"/>
      <c r="H1633" s="46"/>
      <c r="I1633" s="47"/>
      <c r="J1633" s="60"/>
    </row>
    <row r="1634" spans="2:10" x14ac:dyDescent="0.25">
      <c r="B1634" s="293"/>
      <c r="C1634" s="80" t="s">
        <v>767</v>
      </c>
      <c r="D1634" s="70"/>
      <c r="E1634" s="45">
        <v>7.8980000000000006</v>
      </c>
      <c r="F1634" s="22"/>
      <c r="G1634" s="46"/>
      <c r="H1634" s="46"/>
      <c r="I1634" s="47"/>
      <c r="J1634" s="60"/>
    </row>
    <row r="1635" spans="2:10" x14ac:dyDescent="0.25">
      <c r="B1635" s="293"/>
      <c r="C1635" s="80" t="s">
        <v>244</v>
      </c>
      <c r="D1635" s="70"/>
      <c r="E1635" s="45">
        <v>12.76</v>
      </c>
      <c r="F1635" s="22"/>
      <c r="G1635" s="46"/>
      <c r="H1635" s="46"/>
      <c r="I1635" s="47"/>
      <c r="J1635" s="60"/>
    </row>
    <row r="1636" spans="2:10" x14ac:dyDescent="0.25">
      <c r="B1636" s="293"/>
      <c r="C1636" s="80" t="s">
        <v>768</v>
      </c>
      <c r="D1636" s="70"/>
      <c r="E1636" s="45">
        <v>3.2230000000000003</v>
      </c>
      <c r="F1636" s="22"/>
      <c r="G1636" s="46"/>
      <c r="H1636" s="46"/>
      <c r="I1636" s="47"/>
      <c r="J1636" s="60"/>
    </row>
    <row r="1637" spans="2:10" x14ac:dyDescent="0.25">
      <c r="B1637" s="293"/>
      <c r="C1637" s="80" t="s">
        <v>769</v>
      </c>
      <c r="D1637" s="70"/>
      <c r="E1637" s="45">
        <v>6.197840000000002</v>
      </c>
      <c r="F1637" s="22"/>
      <c r="G1637" s="46"/>
      <c r="H1637" s="46"/>
      <c r="I1637" s="47"/>
      <c r="J1637" s="60"/>
    </row>
    <row r="1638" spans="2:10" x14ac:dyDescent="0.25">
      <c r="B1638" s="293"/>
      <c r="C1638" s="80" t="s">
        <v>773</v>
      </c>
      <c r="D1638" s="70"/>
      <c r="E1638" s="45">
        <v>3.3770000000000002</v>
      </c>
      <c r="F1638" s="22"/>
      <c r="G1638" s="46"/>
      <c r="H1638" s="46"/>
      <c r="I1638" s="47"/>
      <c r="J1638" s="60"/>
    </row>
    <row r="1639" spans="2:10" x14ac:dyDescent="0.25">
      <c r="B1639" s="293"/>
      <c r="C1639" s="80" t="s">
        <v>774</v>
      </c>
      <c r="D1639" s="70"/>
      <c r="E1639" s="45">
        <v>3.3660000000000005</v>
      </c>
      <c r="F1639" s="22"/>
      <c r="G1639" s="46"/>
      <c r="H1639" s="46"/>
      <c r="I1639" s="47"/>
      <c r="J1639" s="60"/>
    </row>
    <row r="1640" spans="2:10" x14ac:dyDescent="0.25">
      <c r="B1640" s="293"/>
      <c r="C1640" s="80" t="s">
        <v>82</v>
      </c>
      <c r="D1640" s="70"/>
      <c r="E1640" s="45">
        <v>7.4359999999999999</v>
      </c>
      <c r="F1640" s="22"/>
      <c r="G1640" s="46"/>
      <c r="H1640" s="46"/>
      <c r="I1640" s="47"/>
      <c r="J1640" s="60"/>
    </row>
    <row r="1641" spans="2:10" x14ac:dyDescent="0.25">
      <c r="B1641" s="293"/>
      <c r="C1641" s="80" t="s">
        <v>772</v>
      </c>
      <c r="D1641" s="70"/>
      <c r="E1641" s="45">
        <v>4.8949999999999996</v>
      </c>
      <c r="F1641" s="22"/>
      <c r="G1641" s="46"/>
      <c r="H1641" s="46"/>
      <c r="I1641" s="47"/>
      <c r="J1641" s="60"/>
    </row>
    <row r="1642" spans="2:10" x14ac:dyDescent="0.25">
      <c r="B1642" s="293"/>
      <c r="C1642" s="80" t="s">
        <v>776</v>
      </c>
      <c r="D1642" s="70"/>
      <c r="E1642" s="45">
        <v>6.3360000000000003</v>
      </c>
      <c r="F1642" s="22"/>
      <c r="G1642" s="46"/>
      <c r="H1642" s="46"/>
      <c r="I1642" s="47"/>
      <c r="J1642" s="60"/>
    </row>
    <row r="1643" spans="2:10" x14ac:dyDescent="0.25">
      <c r="B1643" s="293"/>
      <c r="C1643" s="80" t="s">
        <v>538</v>
      </c>
      <c r="D1643" s="70"/>
      <c r="E1643" s="45">
        <v>12.76</v>
      </c>
      <c r="F1643" s="22"/>
      <c r="G1643" s="46"/>
      <c r="H1643" s="46"/>
      <c r="I1643" s="47"/>
      <c r="J1643" s="60"/>
    </row>
    <row r="1644" spans="2:10" x14ac:dyDescent="0.25">
      <c r="B1644" s="293"/>
      <c r="C1644" s="80" t="s">
        <v>777</v>
      </c>
      <c r="D1644" s="70"/>
      <c r="E1644" s="45">
        <v>3.6080000000000001</v>
      </c>
      <c r="F1644" s="22"/>
      <c r="G1644" s="46"/>
      <c r="H1644" s="46"/>
      <c r="I1644" s="47"/>
      <c r="J1644" s="60"/>
    </row>
    <row r="1645" spans="2:10" x14ac:dyDescent="0.25">
      <c r="B1645" s="293"/>
      <c r="C1645" s="80" t="s">
        <v>778</v>
      </c>
      <c r="D1645" s="70"/>
      <c r="E1645" s="45">
        <v>4.9390000000000009</v>
      </c>
      <c r="F1645" s="22"/>
      <c r="G1645" s="46"/>
      <c r="H1645" s="46"/>
      <c r="I1645" s="47"/>
      <c r="J1645" s="60"/>
    </row>
    <row r="1646" spans="2:10" x14ac:dyDescent="0.25">
      <c r="B1646" s="293"/>
      <c r="C1646" s="80" t="s">
        <v>51</v>
      </c>
      <c r="D1646" s="70"/>
      <c r="E1646" s="45">
        <v>15.389000000000001</v>
      </c>
      <c r="F1646" s="22"/>
      <c r="G1646" s="46"/>
      <c r="H1646" s="46"/>
      <c r="I1646" s="47"/>
      <c r="J1646" s="60"/>
    </row>
    <row r="1647" spans="2:10" x14ac:dyDescent="0.25">
      <c r="B1647" s="293"/>
      <c r="C1647" s="80" t="s">
        <v>779</v>
      </c>
      <c r="D1647" s="70"/>
      <c r="E1647" s="45">
        <v>3.9600000000000004</v>
      </c>
      <c r="F1647" s="22"/>
      <c r="G1647" s="46"/>
      <c r="H1647" s="46"/>
      <c r="I1647" s="47"/>
      <c r="J1647" s="60"/>
    </row>
    <row r="1648" spans="2:10" x14ac:dyDescent="0.25">
      <c r="B1648" s="293"/>
      <c r="C1648" s="80" t="s">
        <v>1035</v>
      </c>
      <c r="D1648" s="70"/>
      <c r="E1648" s="45">
        <v>1.8920000000000001</v>
      </c>
      <c r="F1648" s="22"/>
      <c r="G1648" s="46"/>
      <c r="H1648" s="46"/>
      <c r="I1648" s="47"/>
      <c r="J1648" s="60"/>
    </row>
    <row r="1649" spans="2:10" x14ac:dyDescent="0.25">
      <c r="B1649" s="293"/>
      <c r="C1649" s="80" t="s">
        <v>1036</v>
      </c>
      <c r="D1649" s="70"/>
      <c r="E1649" s="45">
        <v>3.4540000000000006</v>
      </c>
      <c r="F1649" s="22"/>
      <c r="G1649" s="46"/>
      <c r="H1649" s="46"/>
      <c r="I1649" s="47"/>
      <c r="J1649" s="60"/>
    </row>
    <row r="1650" spans="2:10" x14ac:dyDescent="0.25">
      <c r="B1650" s="293"/>
      <c r="C1650" s="80" t="s">
        <v>775</v>
      </c>
      <c r="D1650" s="70"/>
      <c r="E1650" s="45">
        <v>3.9270000000000005</v>
      </c>
      <c r="F1650" s="22"/>
      <c r="G1650" s="46"/>
      <c r="H1650" s="46"/>
      <c r="I1650" s="47"/>
      <c r="J1650" s="60"/>
    </row>
    <row r="1651" spans="2:10" x14ac:dyDescent="0.25">
      <c r="B1651" s="293"/>
      <c r="C1651" s="80" t="s">
        <v>788</v>
      </c>
      <c r="D1651" s="70"/>
      <c r="E1651" s="45">
        <v>55.176000000000002</v>
      </c>
      <c r="F1651" s="22"/>
      <c r="G1651" s="46"/>
      <c r="H1651" s="46"/>
      <c r="I1651" s="47"/>
      <c r="J1651" s="60"/>
    </row>
    <row r="1652" spans="2:10" x14ac:dyDescent="0.25">
      <c r="B1652" s="293"/>
      <c r="C1652" s="80" t="s">
        <v>654</v>
      </c>
      <c r="D1652" s="70"/>
      <c r="E1652" s="45">
        <v>9.2180000000000017</v>
      </c>
      <c r="F1652" s="22"/>
      <c r="G1652" s="46"/>
      <c r="H1652" s="46"/>
      <c r="I1652" s="47"/>
      <c r="J1652" s="60"/>
    </row>
    <row r="1653" spans="2:10" x14ac:dyDescent="0.25">
      <c r="B1653" s="293"/>
      <c r="C1653" s="80" t="s">
        <v>780</v>
      </c>
      <c r="D1653" s="70"/>
      <c r="E1653" s="45">
        <v>4.1162000000000001</v>
      </c>
      <c r="F1653" s="22"/>
      <c r="G1653" s="46"/>
      <c r="H1653" s="46"/>
      <c r="I1653" s="47"/>
      <c r="J1653" s="60"/>
    </row>
    <row r="1654" spans="2:10" x14ac:dyDescent="0.25">
      <c r="B1654" s="293"/>
      <c r="C1654" s="80" t="s">
        <v>643</v>
      </c>
      <c r="D1654" s="70"/>
      <c r="E1654" s="45">
        <v>6.3360000000000003</v>
      </c>
      <c r="F1654" s="22"/>
      <c r="G1654" s="46"/>
      <c r="H1654" s="46"/>
      <c r="I1654" s="47"/>
      <c r="J1654" s="60"/>
    </row>
    <row r="1655" spans="2:10" x14ac:dyDescent="0.25">
      <c r="B1655" s="293"/>
      <c r="C1655" s="80" t="s">
        <v>1037</v>
      </c>
      <c r="D1655" s="70"/>
      <c r="E1655" s="45">
        <v>4.4467500000000006</v>
      </c>
      <c r="F1655" s="22"/>
      <c r="G1655" s="46"/>
      <c r="H1655" s="46"/>
      <c r="I1655" s="47"/>
      <c r="J1655" s="60"/>
    </row>
    <row r="1656" spans="2:10" x14ac:dyDescent="0.25">
      <c r="B1656" s="293"/>
      <c r="C1656" s="80" t="s">
        <v>1038</v>
      </c>
      <c r="D1656" s="70"/>
      <c r="E1656" s="45">
        <v>6.5449999999999999</v>
      </c>
      <c r="F1656" s="22"/>
      <c r="G1656" s="46"/>
      <c r="H1656" s="46"/>
      <c r="I1656" s="47"/>
      <c r="J1656" s="60"/>
    </row>
    <row r="1657" spans="2:10" x14ac:dyDescent="0.25">
      <c r="B1657" s="293"/>
      <c r="C1657" s="80" t="s">
        <v>1039</v>
      </c>
      <c r="D1657" s="70"/>
      <c r="E1657" s="45">
        <v>3.2725</v>
      </c>
      <c r="F1657" s="22"/>
      <c r="G1657" s="46"/>
      <c r="H1657" s="46"/>
      <c r="I1657" s="47"/>
      <c r="J1657" s="60"/>
    </row>
    <row r="1658" spans="2:10" x14ac:dyDescent="0.25">
      <c r="B1658" s="293"/>
      <c r="C1658" s="64"/>
      <c r="D1658" s="70" t="s">
        <v>34</v>
      </c>
      <c r="E1658" s="56">
        <v>214.25129000000001</v>
      </c>
      <c r="F1658" s="22"/>
      <c r="G1658" s="46">
        <v>16.248055693038953</v>
      </c>
      <c r="H1658" s="46">
        <f>G1658*E1658</f>
        <v>3481.1668922254398</v>
      </c>
      <c r="I1658" s="46"/>
      <c r="J1658" s="60"/>
    </row>
    <row r="1659" spans="2:10" x14ac:dyDescent="0.25">
      <c r="B1659" s="293"/>
      <c r="C1659" s="64"/>
      <c r="D1659" s="70"/>
      <c r="E1659" s="45"/>
      <c r="F1659" s="22"/>
      <c r="G1659" s="46"/>
      <c r="H1659" s="46"/>
      <c r="I1659" s="47"/>
      <c r="J1659" s="60"/>
    </row>
    <row r="1660" spans="2:10" ht="30" x14ac:dyDescent="0.25">
      <c r="B1660" s="293">
        <v>120</v>
      </c>
      <c r="C1660" s="97" t="s">
        <v>1040</v>
      </c>
      <c r="D1660" s="70"/>
      <c r="E1660" s="45"/>
      <c r="F1660" s="22"/>
      <c r="G1660" s="46"/>
      <c r="H1660" s="46"/>
      <c r="I1660" s="47"/>
      <c r="J1660" s="60"/>
    </row>
    <row r="1661" spans="2:10" ht="240" x14ac:dyDescent="0.25">
      <c r="B1661" s="293"/>
      <c r="C1661" s="54" t="s">
        <v>1041</v>
      </c>
      <c r="D1661" s="70"/>
      <c r="E1661" s="45"/>
      <c r="F1661" s="22"/>
      <c r="G1661" s="46"/>
      <c r="H1661" s="46"/>
      <c r="I1661" s="47"/>
      <c r="J1661" s="60"/>
    </row>
    <row r="1662" spans="2:10" x14ac:dyDescent="0.25">
      <c r="B1662" s="293"/>
      <c r="C1662" s="173" t="s">
        <v>1042</v>
      </c>
      <c r="D1662" s="70"/>
      <c r="E1662" s="45"/>
      <c r="F1662" s="22"/>
      <c r="G1662" s="46"/>
      <c r="H1662" s="46"/>
      <c r="I1662" s="47"/>
      <c r="J1662" s="60"/>
    </row>
    <row r="1663" spans="2:10" x14ac:dyDescent="0.25">
      <c r="B1663" s="293"/>
      <c r="C1663" s="81" t="s">
        <v>1043</v>
      </c>
      <c r="D1663" s="70"/>
      <c r="E1663" s="45">
        <v>39.339300000000001</v>
      </c>
      <c r="F1663" s="22"/>
      <c r="G1663" s="46"/>
      <c r="H1663" s="46"/>
      <c r="I1663" s="47"/>
      <c r="J1663" s="60"/>
    </row>
    <row r="1664" spans="2:10" x14ac:dyDescent="0.25">
      <c r="B1664" s="293"/>
      <c r="C1664" s="81" t="s">
        <v>1044</v>
      </c>
      <c r="D1664" s="70"/>
      <c r="E1664" s="45">
        <v>96.524999999999991</v>
      </c>
      <c r="F1664" s="22"/>
      <c r="G1664" s="46"/>
      <c r="H1664" s="46"/>
      <c r="I1664" s="47"/>
      <c r="J1664" s="60"/>
    </row>
    <row r="1665" spans="2:10" x14ac:dyDescent="0.25">
      <c r="B1665" s="293"/>
      <c r="C1665" s="69" t="s">
        <v>1045</v>
      </c>
      <c r="D1665" s="70"/>
      <c r="E1665" s="45">
        <v>39.575690000000002</v>
      </c>
      <c r="F1665" s="22"/>
      <c r="G1665" s="46"/>
      <c r="H1665" s="46"/>
      <c r="I1665" s="47"/>
      <c r="J1665" s="60"/>
    </row>
    <row r="1666" spans="2:10" x14ac:dyDescent="0.25">
      <c r="B1666" s="293"/>
      <c r="C1666" s="69" t="s">
        <v>1046</v>
      </c>
      <c r="D1666" s="70"/>
      <c r="E1666" s="45">
        <v>2.1806399999999995</v>
      </c>
      <c r="F1666" s="22"/>
      <c r="G1666" s="46"/>
      <c r="H1666" s="46"/>
      <c r="I1666" s="47"/>
      <c r="J1666" s="60"/>
    </row>
    <row r="1667" spans="2:10" x14ac:dyDescent="0.25">
      <c r="B1667" s="293"/>
      <c r="C1667" s="69" t="s">
        <v>1047</v>
      </c>
      <c r="D1667" s="70"/>
      <c r="E1667" s="45">
        <v>144.65682000000001</v>
      </c>
      <c r="F1667" s="22"/>
      <c r="G1667" s="46"/>
      <c r="H1667" s="46"/>
      <c r="I1667" s="47"/>
      <c r="J1667" s="60"/>
    </row>
    <row r="1668" spans="2:10" x14ac:dyDescent="0.25">
      <c r="B1668" s="293"/>
      <c r="C1668" s="69" t="s">
        <v>1048</v>
      </c>
      <c r="D1668" s="70"/>
      <c r="E1668" s="45">
        <v>29.569320000000001</v>
      </c>
      <c r="F1668" s="22"/>
      <c r="G1668" s="46"/>
      <c r="H1668" s="46"/>
      <c r="I1668" s="47"/>
      <c r="J1668" s="60"/>
    </row>
    <row r="1669" spans="2:10" x14ac:dyDescent="0.25">
      <c r="B1669" s="293"/>
      <c r="C1669" s="69" t="s">
        <v>1049</v>
      </c>
      <c r="D1669" s="70"/>
      <c r="E1669" s="45">
        <v>28.072330000000001</v>
      </c>
      <c r="F1669" s="22"/>
      <c r="G1669" s="46"/>
      <c r="H1669" s="46"/>
      <c r="I1669" s="47"/>
      <c r="J1669" s="60"/>
    </row>
    <row r="1670" spans="2:10" x14ac:dyDescent="0.25">
      <c r="B1670" s="293"/>
      <c r="C1670" s="69" t="s">
        <v>1050</v>
      </c>
      <c r="D1670" s="70"/>
      <c r="E1670" s="45">
        <v>9.1959999999999997</v>
      </c>
      <c r="F1670" s="22"/>
      <c r="G1670" s="46"/>
      <c r="H1670" s="46"/>
      <c r="I1670" s="47"/>
      <c r="J1670" s="60"/>
    </row>
    <row r="1671" spans="2:10" x14ac:dyDescent="0.25">
      <c r="B1671" s="293"/>
      <c r="C1671" s="69" t="s">
        <v>414</v>
      </c>
      <c r="D1671" s="70"/>
      <c r="E1671" s="45">
        <v>112.88816</v>
      </c>
      <c r="F1671" s="22"/>
      <c r="G1671" s="46"/>
      <c r="H1671" s="46"/>
      <c r="I1671" s="47"/>
      <c r="J1671" s="60"/>
    </row>
    <row r="1672" spans="2:10" x14ac:dyDescent="0.25">
      <c r="B1672" s="293"/>
      <c r="C1672" s="69" t="s">
        <v>415</v>
      </c>
      <c r="D1672" s="70"/>
      <c r="E1672" s="45">
        <v>89.251140000000007</v>
      </c>
      <c r="F1672" s="22"/>
      <c r="G1672" s="46"/>
      <c r="H1672" s="46"/>
      <c r="I1672" s="47"/>
      <c r="J1672" s="60"/>
    </row>
    <row r="1673" spans="2:10" x14ac:dyDescent="0.25">
      <c r="B1673" s="293"/>
      <c r="C1673" s="69" t="s">
        <v>1051</v>
      </c>
      <c r="D1673" s="70"/>
      <c r="E1673" s="45">
        <v>3.8362500000000002</v>
      </c>
      <c r="F1673" s="22"/>
      <c r="G1673" s="46"/>
      <c r="H1673" s="46"/>
      <c r="I1673" s="47"/>
      <c r="J1673" s="60"/>
    </row>
    <row r="1674" spans="2:10" x14ac:dyDescent="0.25">
      <c r="B1674" s="293"/>
      <c r="C1674" s="69" t="s">
        <v>1052</v>
      </c>
      <c r="D1674" s="70"/>
      <c r="E1674" s="45">
        <v>3.10365</v>
      </c>
      <c r="F1674" s="22"/>
      <c r="G1674" s="46"/>
      <c r="H1674" s="46"/>
      <c r="I1674" s="47"/>
      <c r="J1674" s="60"/>
    </row>
    <row r="1675" spans="2:10" x14ac:dyDescent="0.25">
      <c r="B1675" s="293"/>
      <c r="C1675" s="69" t="s">
        <v>416</v>
      </c>
      <c r="D1675" s="70"/>
      <c r="E1675" s="45">
        <v>82.439280000000011</v>
      </c>
      <c r="F1675" s="22"/>
      <c r="G1675" s="46"/>
      <c r="H1675" s="46"/>
      <c r="I1675" s="47"/>
      <c r="J1675" s="60"/>
    </row>
    <row r="1676" spans="2:10" x14ac:dyDescent="0.25">
      <c r="B1676" s="293"/>
      <c r="C1676" s="69" t="s">
        <v>1053</v>
      </c>
      <c r="D1676" s="70"/>
      <c r="E1676" s="45">
        <v>7.0914799999999998</v>
      </c>
      <c r="F1676" s="22"/>
      <c r="G1676" s="46"/>
      <c r="H1676" s="46"/>
      <c r="I1676" s="47"/>
      <c r="J1676" s="60"/>
    </row>
    <row r="1677" spans="2:10" x14ac:dyDescent="0.25">
      <c r="B1677" s="293"/>
      <c r="C1677" s="69" t="s">
        <v>1054</v>
      </c>
      <c r="D1677" s="70"/>
      <c r="E1677" s="45">
        <v>6.5650200000000005</v>
      </c>
      <c r="F1677" s="22"/>
      <c r="G1677" s="46"/>
      <c r="H1677" s="46"/>
      <c r="I1677" s="47"/>
      <c r="J1677" s="60"/>
    </row>
    <row r="1678" spans="2:10" x14ac:dyDescent="0.25">
      <c r="B1678" s="293"/>
      <c r="C1678" s="69" t="s">
        <v>417</v>
      </c>
      <c r="D1678" s="70"/>
      <c r="E1678" s="45">
        <v>75.81799500000001</v>
      </c>
      <c r="F1678" s="22"/>
      <c r="G1678" s="46"/>
      <c r="H1678" s="46"/>
      <c r="I1678" s="47"/>
      <c r="J1678" s="60"/>
    </row>
    <row r="1679" spans="2:10" x14ac:dyDescent="0.25">
      <c r="B1679" s="293"/>
      <c r="C1679" s="69" t="s">
        <v>1055</v>
      </c>
      <c r="D1679" s="70"/>
      <c r="E1679" s="45">
        <v>4.7437500000000004</v>
      </c>
      <c r="F1679" s="22"/>
      <c r="G1679" s="46"/>
      <c r="H1679" s="46"/>
      <c r="I1679" s="47"/>
      <c r="J1679" s="60"/>
    </row>
    <row r="1680" spans="2:10" x14ac:dyDescent="0.25">
      <c r="B1680" s="293"/>
      <c r="C1680" s="69" t="s">
        <v>418</v>
      </c>
      <c r="D1680" s="70"/>
      <c r="E1680" s="45">
        <v>88.419375000000002</v>
      </c>
      <c r="F1680" s="22"/>
      <c r="G1680" s="46"/>
      <c r="H1680" s="46"/>
      <c r="I1680" s="47"/>
      <c r="J1680" s="60"/>
    </row>
    <row r="1681" spans="2:10" x14ac:dyDescent="0.25">
      <c r="B1681" s="293"/>
      <c r="C1681" s="69" t="s">
        <v>1056</v>
      </c>
      <c r="D1681" s="70"/>
      <c r="E1681" s="45">
        <v>4.7917100000000001</v>
      </c>
      <c r="F1681" s="22"/>
      <c r="G1681" s="46"/>
      <c r="H1681" s="46"/>
      <c r="I1681" s="47"/>
      <c r="J1681" s="60"/>
    </row>
    <row r="1682" spans="2:10" x14ac:dyDescent="0.25">
      <c r="B1682" s="293"/>
      <c r="C1682" s="69" t="s">
        <v>1057</v>
      </c>
      <c r="D1682" s="70"/>
      <c r="E1682" s="45">
        <v>4.2251000000000003</v>
      </c>
      <c r="F1682" s="22"/>
      <c r="G1682" s="46"/>
      <c r="H1682" s="46"/>
      <c r="I1682" s="47"/>
      <c r="J1682" s="60"/>
    </row>
    <row r="1683" spans="2:10" x14ac:dyDescent="0.25">
      <c r="B1683" s="293"/>
      <c r="C1683" s="69" t="s">
        <v>419</v>
      </c>
      <c r="D1683" s="70"/>
      <c r="E1683" s="45">
        <v>90.905100000000019</v>
      </c>
      <c r="F1683" s="22"/>
      <c r="G1683" s="46"/>
      <c r="H1683" s="46"/>
      <c r="I1683" s="47"/>
      <c r="J1683" s="60"/>
    </row>
    <row r="1684" spans="2:10" x14ac:dyDescent="0.25">
      <c r="B1684" s="293"/>
      <c r="C1684" s="69" t="s">
        <v>1058</v>
      </c>
      <c r="D1684" s="70"/>
      <c r="E1684" s="45">
        <v>8.334480000000001</v>
      </c>
      <c r="F1684" s="22"/>
      <c r="G1684" s="46"/>
      <c r="H1684" s="46"/>
      <c r="I1684" s="47"/>
      <c r="J1684" s="60"/>
    </row>
    <row r="1685" spans="2:10" x14ac:dyDescent="0.25">
      <c r="B1685" s="293"/>
      <c r="C1685" s="69" t="s">
        <v>420</v>
      </c>
      <c r="D1685" s="70"/>
      <c r="E1685" s="45">
        <v>76.073800000000006</v>
      </c>
      <c r="F1685" s="22"/>
      <c r="G1685" s="46"/>
      <c r="H1685" s="46"/>
      <c r="I1685" s="47"/>
      <c r="J1685" s="60"/>
    </row>
    <row r="1686" spans="2:10" x14ac:dyDescent="0.25">
      <c r="B1686" s="293"/>
      <c r="C1686" s="69" t="s">
        <v>1059</v>
      </c>
      <c r="D1686" s="70"/>
      <c r="E1686" s="45">
        <v>3.1415999999999999</v>
      </c>
      <c r="F1686" s="22"/>
      <c r="G1686" s="46"/>
      <c r="H1686" s="46"/>
      <c r="I1686" s="47"/>
      <c r="J1686" s="60"/>
    </row>
    <row r="1687" spans="2:10" x14ac:dyDescent="0.25">
      <c r="B1687" s="293"/>
      <c r="C1687" s="69" t="s">
        <v>1060</v>
      </c>
      <c r="D1687" s="70"/>
      <c r="E1687" s="45">
        <v>2.9172000000000002</v>
      </c>
      <c r="F1687" s="22"/>
      <c r="G1687" s="46"/>
      <c r="H1687" s="46"/>
      <c r="I1687" s="47"/>
      <c r="J1687" s="60"/>
    </row>
    <row r="1688" spans="2:10" x14ac:dyDescent="0.25">
      <c r="B1688" s="293"/>
      <c r="C1688" s="69" t="s">
        <v>421</v>
      </c>
      <c r="D1688" s="70"/>
      <c r="E1688" s="45">
        <v>89.079100000000011</v>
      </c>
      <c r="F1688" s="22"/>
      <c r="G1688" s="46"/>
      <c r="H1688" s="46"/>
      <c r="I1688" s="47"/>
      <c r="J1688" s="60"/>
    </row>
    <row r="1689" spans="2:10" x14ac:dyDescent="0.25">
      <c r="B1689" s="293"/>
      <c r="C1689" s="69" t="s">
        <v>1061</v>
      </c>
      <c r="D1689" s="70"/>
      <c r="E1689" s="45">
        <v>3.4375000000000004</v>
      </c>
      <c r="F1689" s="22"/>
      <c r="G1689" s="46"/>
      <c r="H1689" s="46"/>
      <c r="I1689" s="47"/>
      <c r="J1689" s="60"/>
    </row>
    <row r="1690" spans="2:10" x14ac:dyDescent="0.25">
      <c r="B1690" s="293"/>
      <c r="C1690" s="69" t="s">
        <v>1062</v>
      </c>
      <c r="D1690" s="70"/>
      <c r="E1690" s="45">
        <v>4.7464450000000014</v>
      </c>
      <c r="F1690" s="22"/>
      <c r="G1690" s="46"/>
      <c r="H1690" s="46"/>
      <c r="I1690" s="47"/>
      <c r="J1690" s="60"/>
    </row>
    <row r="1691" spans="2:10" x14ac:dyDescent="0.25">
      <c r="B1691" s="293"/>
      <c r="C1691" s="69" t="s">
        <v>479</v>
      </c>
      <c r="D1691" s="70"/>
      <c r="E1691" s="45">
        <v>84.23657</v>
      </c>
      <c r="F1691" s="22"/>
      <c r="G1691" s="46"/>
      <c r="H1691" s="46"/>
      <c r="I1691" s="47"/>
      <c r="J1691" s="60"/>
    </row>
    <row r="1692" spans="2:10" x14ac:dyDescent="0.25">
      <c r="B1692" s="293"/>
      <c r="C1692" s="69" t="s">
        <v>1063</v>
      </c>
      <c r="D1692" s="70"/>
      <c r="E1692" s="45">
        <v>3.4509200000000009</v>
      </c>
      <c r="F1692" s="22"/>
      <c r="G1692" s="46"/>
      <c r="H1692" s="46"/>
      <c r="I1692" s="47"/>
      <c r="J1692" s="60"/>
    </row>
    <row r="1693" spans="2:10" x14ac:dyDescent="0.25">
      <c r="B1693" s="293"/>
      <c r="C1693" s="69" t="s">
        <v>1064</v>
      </c>
      <c r="D1693" s="70"/>
      <c r="E1693" s="45">
        <v>10.462246666666671</v>
      </c>
      <c r="F1693" s="22"/>
      <c r="G1693" s="46"/>
      <c r="H1693" s="46"/>
      <c r="I1693" s="47"/>
      <c r="J1693" s="60"/>
    </row>
    <row r="1694" spans="2:10" x14ac:dyDescent="0.25">
      <c r="B1694" s="293"/>
      <c r="C1694" s="69" t="s">
        <v>422</v>
      </c>
      <c r="D1694" s="70"/>
      <c r="E1694" s="45">
        <v>99.268400000000014</v>
      </c>
      <c r="F1694" s="22"/>
      <c r="G1694" s="46"/>
      <c r="H1694" s="46"/>
      <c r="I1694" s="47"/>
      <c r="J1694" s="60"/>
    </row>
    <row r="1695" spans="2:10" x14ac:dyDescent="0.25">
      <c r="B1695" s="293"/>
      <c r="C1695" s="69" t="s">
        <v>1065</v>
      </c>
      <c r="D1695" s="70"/>
      <c r="E1695" s="45">
        <v>10.986800000000002</v>
      </c>
      <c r="F1695" s="22"/>
      <c r="G1695" s="46"/>
      <c r="H1695" s="46"/>
      <c r="I1695" s="47"/>
      <c r="J1695" s="60"/>
    </row>
    <row r="1696" spans="2:10" x14ac:dyDescent="0.25">
      <c r="B1696" s="293"/>
      <c r="C1696" s="69" t="s">
        <v>1066</v>
      </c>
      <c r="D1696" s="70"/>
      <c r="E1696" s="45">
        <v>1.2173700000000003</v>
      </c>
      <c r="F1696" s="22"/>
      <c r="G1696" s="46"/>
      <c r="H1696" s="46"/>
      <c r="I1696" s="47"/>
      <c r="J1696" s="60"/>
    </row>
    <row r="1697" spans="2:10" x14ac:dyDescent="0.25">
      <c r="B1697" s="293"/>
      <c r="C1697" s="69" t="s">
        <v>1067</v>
      </c>
      <c r="D1697" s="70"/>
      <c r="E1697" s="45">
        <v>2.67245</v>
      </c>
      <c r="F1697" s="22"/>
      <c r="G1697" s="46"/>
      <c r="H1697" s="46"/>
      <c r="I1697" s="47"/>
      <c r="J1697" s="60"/>
    </row>
    <row r="1698" spans="2:10" x14ac:dyDescent="0.25">
      <c r="B1698" s="293"/>
      <c r="C1698" s="69" t="s">
        <v>525</v>
      </c>
      <c r="D1698" s="70"/>
      <c r="E1698" s="45">
        <v>117.964</v>
      </c>
      <c r="F1698" s="22"/>
      <c r="G1698" s="46"/>
      <c r="H1698" s="46"/>
      <c r="I1698" s="47"/>
      <c r="J1698" s="60"/>
    </row>
    <row r="1699" spans="2:10" x14ac:dyDescent="0.25">
      <c r="B1699" s="293"/>
      <c r="C1699" s="69" t="s">
        <v>1068</v>
      </c>
      <c r="D1699" s="70"/>
      <c r="E1699" s="45">
        <v>61.083000000000006</v>
      </c>
      <c r="F1699" s="22"/>
      <c r="G1699" s="46"/>
      <c r="H1699" s="46"/>
      <c r="I1699" s="47"/>
      <c r="J1699" s="60"/>
    </row>
    <row r="1700" spans="2:10" x14ac:dyDescent="0.25">
      <c r="B1700" s="293"/>
      <c r="C1700" s="69" t="s">
        <v>1069</v>
      </c>
      <c r="D1700" s="70"/>
      <c r="E1700" s="45">
        <v>51.242399999999996</v>
      </c>
      <c r="F1700" s="22"/>
      <c r="G1700" s="46"/>
      <c r="H1700" s="46"/>
      <c r="I1700" s="47"/>
      <c r="J1700" s="60"/>
    </row>
    <row r="1701" spans="2:10" x14ac:dyDescent="0.25">
      <c r="B1701" s="293"/>
      <c r="C1701" s="69" t="s">
        <v>467</v>
      </c>
      <c r="D1701" s="70"/>
      <c r="E1701" s="45">
        <v>222.99585000000002</v>
      </c>
      <c r="F1701" s="22"/>
      <c r="G1701" s="46"/>
      <c r="H1701" s="46"/>
      <c r="I1701" s="47"/>
      <c r="J1701" s="60"/>
    </row>
    <row r="1702" spans="2:10" x14ac:dyDescent="0.25">
      <c r="B1702" s="293"/>
      <c r="C1702" s="69" t="s">
        <v>1070</v>
      </c>
      <c r="D1702" s="70"/>
      <c r="E1702" s="45">
        <v>473.59620000000007</v>
      </c>
      <c r="F1702" s="22"/>
      <c r="G1702" s="46"/>
      <c r="H1702" s="46"/>
      <c r="I1702" s="47"/>
      <c r="J1702" s="60"/>
    </row>
    <row r="1703" spans="2:10" x14ac:dyDescent="0.25">
      <c r="B1703" s="293"/>
      <c r="C1703" s="69" t="s">
        <v>1071</v>
      </c>
      <c r="D1703" s="70"/>
      <c r="E1703" s="45">
        <v>256.31705000000005</v>
      </c>
      <c r="F1703" s="22"/>
      <c r="G1703" s="46"/>
      <c r="H1703" s="46"/>
      <c r="I1703" s="47"/>
      <c r="J1703" s="60"/>
    </row>
    <row r="1704" spans="2:10" x14ac:dyDescent="0.25">
      <c r="B1704" s="293"/>
      <c r="C1704" s="69" t="s">
        <v>523</v>
      </c>
      <c r="D1704" s="70"/>
      <c r="E1704" s="45">
        <v>29.884800000000002</v>
      </c>
      <c r="F1704" s="22"/>
      <c r="G1704" s="46"/>
      <c r="H1704" s="46"/>
      <c r="I1704" s="47"/>
      <c r="J1704" s="60"/>
    </row>
    <row r="1705" spans="2:10" x14ac:dyDescent="0.25">
      <c r="B1705" s="293"/>
      <c r="C1705" s="69" t="s">
        <v>1072</v>
      </c>
      <c r="D1705" s="70"/>
      <c r="E1705" s="45">
        <v>23.401950000000006</v>
      </c>
      <c r="F1705" s="22"/>
      <c r="G1705" s="46"/>
      <c r="H1705" s="46"/>
      <c r="I1705" s="47"/>
      <c r="J1705" s="60"/>
    </row>
    <row r="1706" spans="2:10" x14ac:dyDescent="0.25">
      <c r="B1706" s="293"/>
      <c r="C1706" s="69" t="s">
        <v>1073</v>
      </c>
      <c r="D1706" s="70"/>
      <c r="E1706" s="45">
        <v>22.902000000000001</v>
      </c>
      <c r="F1706" s="22"/>
      <c r="G1706" s="46"/>
      <c r="H1706" s="46"/>
      <c r="I1706" s="47"/>
      <c r="J1706" s="60"/>
    </row>
    <row r="1707" spans="2:10" x14ac:dyDescent="0.25">
      <c r="B1707" s="293"/>
      <c r="C1707" s="69" t="s">
        <v>1074</v>
      </c>
      <c r="D1707" s="70"/>
      <c r="E1707" s="45">
        <v>74.992500000000021</v>
      </c>
      <c r="F1707" s="22"/>
      <c r="G1707" s="46"/>
      <c r="H1707" s="46"/>
      <c r="I1707" s="47"/>
      <c r="J1707" s="60"/>
    </row>
    <row r="1708" spans="2:10" x14ac:dyDescent="0.25">
      <c r="B1708" s="293"/>
      <c r="C1708" s="85" t="s">
        <v>1075</v>
      </c>
      <c r="D1708" s="70"/>
      <c r="E1708" s="45">
        <v>10.618300000000001</v>
      </c>
      <c r="F1708" s="22"/>
      <c r="G1708" s="46"/>
      <c r="H1708" s="46"/>
      <c r="I1708" s="47"/>
      <c r="J1708" s="60"/>
    </row>
    <row r="1709" spans="2:10" x14ac:dyDescent="0.25">
      <c r="B1709" s="293"/>
      <c r="C1709" s="69" t="s">
        <v>1076</v>
      </c>
      <c r="D1709" s="70"/>
      <c r="E1709" s="45">
        <v>23.947000000000006</v>
      </c>
      <c r="F1709" s="22"/>
      <c r="G1709" s="46"/>
      <c r="H1709" s="46"/>
      <c r="I1709" s="47"/>
      <c r="J1709" s="60"/>
    </row>
    <row r="1710" spans="2:10" x14ac:dyDescent="0.25">
      <c r="B1710" s="293"/>
      <c r="C1710" s="69" t="s">
        <v>1077</v>
      </c>
      <c r="D1710" s="70"/>
      <c r="E1710" s="45">
        <v>246.39736000000005</v>
      </c>
      <c r="F1710" s="22"/>
      <c r="G1710" s="46"/>
      <c r="H1710" s="46"/>
      <c r="I1710" s="47"/>
      <c r="J1710" s="60"/>
    </row>
    <row r="1711" spans="2:10" x14ac:dyDescent="0.25">
      <c r="B1711" s="293"/>
      <c r="C1711" s="69" t="s">
        <v>1078</v>
      </c>
      <c r="D1711" s="70"/>
      <c r="E1711" s="45">
        <v>57.750000000000007</v>
      </c>
      <c r="F1711" s="22"/>
      <c r="G1711" s="46"/>
      <c r="H1711" s="46"/>
      <c r="I1711" s="47"/>
      <c r="J1711" s="60"/>
    </row>
    <row r="1712" spans="2:10" x14ac:dyDescent="0.25">
      <c r="B1712" s="293"/>
      <c r="C1712" s="69" t="s">
        <v>1079</v>
      </c>
      <c r="D1712" s="70"/>
      <c r="E1712" s="45">
        <v>50.050000000000004</v>
      </c>
      <c r="F1712" s="22"/>
      <c r="G1712" s="46"/>
      <c r="H1712" s="46"/>
      <c r="I1712" s="47"/>
      <c r="J1712" s="60"/>
    </row>
    <row r="1713" spans="2:10" x14ac:dyDescent="0.25">
      <c r="B1713" s="293"/>
      <c r="C1713" s="69" t="s">
        <v>1080</v>
      </c>
      <c r="D1713" s="70"/>
      <c r="E1713" s="45">
        <v>109.07600000000001</v>
      </c>
      <c r="F1713" s="22"/>
      <c r="G1713" s="46"/>
      <c r="H1713" s="46"/>
      <c r="I1713" s="47"/>
      <c r="J1713" s="60"/>
    </row>
    <row r="1714" spans="2:10" x14ac:dyDescent="0.25">
      <c r="B1714" s="293"/>
      <c r="C1714" s="69" t="s">
        <v>1081</v>
      </c>
      <c r="D1714" s="70"/>
      <c r="E1714" s="45">
        <v>32.931360000000005</v>
      </c>
      <c r="F1714" s="22"/>
      <c r="G1714" s="46"/>
      <c r="H1714" s="46"/>
      <c r="I1714" s="47"/>
      <c r="J1714" s="60"/>
    </row>
    <row r="1715" spans="2:10" x14ac:dyDescent="0.25">
      <c r="B1715" s="293"/>
      <c r="C1715" s="69" t="s">
        <v>1082</v>
      </c>
      <c r="D1715" s="70"/>
      <c r="E1715" s="45">
        <v>2.6312000000000002</v>
      </c>
      <c r="F1715" s="22"/>
      <c r="G1715" s="46"/>
      <c r="H1715" s="46"/>
      <c r="I1715" s="47"/>
      <c r="J1715" s="60"/>
    </row>
    <row r="1716" spans="2:10" x14ac:dyDescent="0.25">
      <c r="B1716" s="293"/>
      <c r="C1716" s="69" t="s">
        <v>1083</v>
      </c>
      <c r="D1716" s="70"/>
      <c r="E1716" s="45">
        <v>29.652480000000004</v>
      </c>
      <c r="F1716" s="22"/>
      <c r="G1716" s="46"/>
      <c r="H1716" s="46"/>
      <c r="I1716" s="47"/>
      <c r="J1716" s="60"/>
    </row>
    <row r="1717" spans="2:10" x14ac:dyDescent="0.25">
      <c r="B1717" s="293"/>
      <c r="C1717" s="69" t="s">
        <v>1084</v>
      </c>
      <c r="D1717" s="70"/>
      <c r="E1717" s="45">
        <v>2.6426400000000001</v>
      </c>
      <c r="F1717" s="22"/>
      <c r="G1717" s="46"/>
      <c r="H1717" s="46"/>
      <c r="I1717" s="47"/>
      <c r="J1717" s="60"/>
    </row>
    <row r="1718" spans="2:10" x14ac:dyDescent="0.25">
      <c r="B1718" s="293"/>
      <c r="C1718" s="69" t="s">
        <v>1085</v>
      </c>
      <c r="D1718" s="70"/>
      <c r="E1718" s="45">
        <v>10.299960000000002</v>
      </c>
      <c r="F1718" s="22"/>
      <c r="G1718" s="46"/>
      <c r="H1718" s="46"/>
      <c r="I1718" s="47"/>
      <c r="J1718" s="60"/>
    </row>
    <row r="1719" spans="2:10" x14ac:dyDescent="0.25">
      <c r="B1719" s="293"/>
      <c r="C1719" s="69" t="s">
        <v>1086</v>
      </c>
      <c r="D1719" s="70"/>
      <c r="E1719" s="45">
        <v>139.07806000000002</v>
      </c>
      <c r="F1719" s="22"/>
      <c r="G1719" s="46"/>
      <c r="H1719" s="46"/>
      <c r="I1719" s="47"/>
      <c r="J1719" s="60"/>
    </row>
    <row r="1720" spans="2:10" x14ac:dyDescent="0.25">
      <c r="B1720" s="293"/>
      <c r="C1720" s="69" t="s">
        <v>1087</v>
      </c>
      <c r="D1720" s="70"/>
      <c r="E1720" s="45">
        <v>30.164640000000002</v>
      </c>
      <c r="F1720" s="22"/>
      <c r="G1720" s="46"/>
      <c r="H1720" s="46"/>
      <c r="I1720" s="47"/>
      <c r="J1720" s="60"/>
    </row>
    <row r="1721" spans="2:10" x14ac:dyDescent="0.25">
      <c r="B1721" s="293"/>
      <c r="C1721" s="69" t="s">
        <v>1088</v>
      </c>
      <c r="D1721" s="70"/>
      <c r="E1721" s="45">
        <v>16.008300000000002</v>
      </c>
      <c r="F1721" s="22"/>
      <c r="G1721" s="46"/>
      <c r="H1721" s="46"/>
      <c r="I1721" s="47"/>
      <c r="J1721" s="60"/>
    </row>
    <row r="1722" spans="2:10" x14ac:dyDescent="0.25">
      <c r="B1722" s="293"/>
      <c r="C1722" s="69" t="s">
        <v>1089</v>
      </c>
      <c r="D1722" s="70"/>
      <c r="E1722" s="45">
        <v>1.6495599999999999</v>
      </c>
      <c r="F1722" s="22"/>
      <c r="G1722" s="46"/>
      <c r="H1722" s="46"/>
      <c r="I1722" s="47"/>
      <c r="J1722" s="60"/>
    </row>
    <row r="1723" spans="2:10" x14ac:dyDescent="0.25">
      <c r="B1723" s="293"/>
      <c r="C1723" s="69" t="s">
        <v>452</v>
      </c>
      <c r="D1723" s="70"/>
      <c r="E1723" s="45">
        <v>21.384</v>
      </c>
      <c r="F1723" s="22"/>
      <c r="G1723" s="46"/>
      <c r="H1723" s="46"/>
      <c r="I1723" s="47"/>
      <c r="J1723" s="60"/>
    </row>
    <row r="1724" spans="2:10" x14ac:dyDescent="0.25">
      <c r="B1724" s="293"/>
      <c r="C1724" s="69" t="s">
        <v>1090</v>
      </c>
      <c r="D1724" s="70"/>
      <c r="E1724" s="45">
        <v>85.076640000000026</v>
      </c>
      <c r="F1724" s="22"/>
      <c r="G1724" s="46"/>
      <c r="H1724" s="46"/>
      <c r="I1724" s="47"/>
      <c r="J1724" s="60"/>
    </row>
    <row r="1725" spans="2:10" x14ac:dyDescent="0.25">
      <c r="B1725" s="293"/>
      <c r="C1725" s="69" t="s">
        <v>1091</v>
      </c>
      <c r="D1725" s="70"/>
      <c r="E1725" s="45">
        <v>2.3977800000000005</v>
      </c>
      <c r="F1725" s="22"/>
      <c r="G1725" s="46"/>
      <c r="H1725" s="46"/>
      <c r="I1725" s="47"/>
      <c r="J1725" s="60"/>
    </row>
    <row r="1726" spans="2:10" x14ac:dyDescent="0.25">
      <c r="B1726" s="293"/>
      <c r="C1726" s="69" t="s">
        <v>1092</v>
      </c>
      <c r="D1726" s="70"/>
      <c r="E1726" s="45">
        <v>67.320000000000007</v>
      </c>
      <c r="F1726" s="22"/>
      <c r="G1726" s="46"/>
      <c r="H1726" s="46"/>
      <c r="I1726" s="47"/>
      <c r="J1726" s="60"/>
    </row>
    <row r="1727" spans="2:10" x14ac:dyDescent="0.25">
      <c r="B1727" s="293"/>
      <c r="C1727" s="69" t="s">
        <v>1093</v>
      </c>
      <c r="D1727" s="70"/>
      <c r="E1727" s="45">
        <v>1.2614799999999997</v>
      </c>
      <c r="F1727" s="22"/>
      <c r="G1727" s="46"/>
      <c r="H1727" s="46"/>
      <c r="I1727" s="47"/>
      <c r="J1727" s="60"/>
    </row>
    <row r="1728" spans="2:10" x14ac:dyDescent="0.25">
      <c r="B1728" s="293"/>
      <c r="C1728" s="69" t="s">
        <v>1094</v>
      </c>
      <c r="D1728" s="70"/>
      <c r="E1728" s="45">
        <v>51.356470000000002</v>
      </c>
      <c r="F1728" s="22"/>
      <c r="G1728" s="46"/>
      <c r="H1728" s="46"/>
      <c r="I1728" s="47"/>
      <c r="J1728" s="60"/>
    </row>
    <row r="1729" spans="2:10" x14ac:dyDescent="0.25">
      <c r="B1729" s="293"/>
      <c r="C1729" s="69" t="s">
        <v>1095</v>
      </c>
      <c r="D1729" s="70"/>
      <c r="E1729" s="45">
        <v>1.9448000000000001</v>
      </c>
      <c r="F1729" s="22"/>
      <c r="G1729" s="46"/>
      <c r="H1729" s="46"/>
      <c r="I1729" s="47"/>
      <c r="J1729" s="60"/>
    </row>
    <row r="1730" spans="2:10" x14ac:dyDescent="0.25">
      <c r="B1730" s="293"/>
      <c r="C1730" s="69" t="s">
        <v>1096</v>
      </c>
      <c r="D1730" s="70"/>
      <c r="E1730" s="45">
        <v>69.584240000000008</v>
      </c>
      <c r="F1730" s="22"/>
      <c r="G1730" s="46"/>
      <c r="H1730" s="46"/>
      <c r="I1730" s="47"/>
      <c r="J1730" s="60"/>
    </row>
    <row r="1731" spans="2:10" x14ac:dyDescent="0.25">
      <c r="B1731" s="293"/>
      <c r="C1731" s="69" t="s">
        <v>1097</v>
      </c>
      <c r="D1731" s="70"/>
      <c r="E1731" s="45">
        <v>1.5787199999999997</v>
      </c>
      <c r="F1731" s="22"/>
      <c r="G1731" s="46"/>
      <c r="H1731" s="46"/>
      <c r="I1731" s="47"/>
      <c r="J1731" s="60"/>
    </row>
    <row r="1732" spans="2:10" x14ac:dyDescent="0.25">
      <c r="B1732" s="293"/>
      <c r="C1732" s="69" t="s">
        <v>434</v>
      </c>
      <c r="D1732" s="70"/>
      <c r="E1732" s="45">
        <v>50.752899999999997</v>
      </c>
      <c r="F1732" s="22"/>
      <c r="G1732" s="46"/>
      <c r="H1732" s="46"/>
      <c r="I1732" s="47"/>
      <c r="J1732" s="60"/>
    </row>
    <row r="1733" spans="2:10" x14ac:dyDescent="0.25">
      <c r="B1733" s="293"/>
      <c r="C1733" s="69" t="s">
        <v>1098</v>
      </c>
      <c r="D1733" s="70"/>
      <c r="E1733" s="45">
        <v>1.3525600000000002</v>
      </c>
      <c r="F1733" s="22"/>
      <c r="G1733" s="46"/>
      <c r="H1733" s="46"/>
      <c r="I1733" s="47"/>
      <c r="J1733" s="60"/>
    </row>
    <row r="1734" spans="2:10" x14ac:dyDescent="0.25">
      <c r="B1734" s="293"/>
      <c r="C1734" s="69" t="s">
        <v>1099</v>
      </c>
      <c r="D1734" s="70"/>
      <c r="E1734" s="45">
        <v>70.199360000000013</v>
      </c>
      <c r="F1734" s="22"/>
      <c r="G1734" s="46"/>
      <c r="H1734" s="46"/>
      <c r="I1734" s="47"/>
      <c r="J1734" s="60"/>
    </row>
    <row r="1735" spans="2:10" x14ac:dyDescent="0.25">
      <c r="B1735" s="293"/>
      <c r="C1735" s="69" t="s">
        <v>1100</v>
      </c>
      <c r="D1735" s="70"/>
      <c r="E1735" s="45">
        <v>4.9779400000000011</v>
      </c>
      <c r="F1735" s="22"/>
      <c r="G1735" s="46"/>
      <c r="H1735" s="46"/>
      <c r="I1735" s="47"/>
      <c r="J1735" s="60"/>
    </row>
    <row r="1736" spans="2:10" x14ac:dyDescent="0.25">
      <c r="B1736" s="293"/>
      <c r="C1736" s="69" t="s">
        <v>1101</v>
      </c>
      <c r="D1736" s="70"/>
      <c r="E1736" s="45">
        <v>77.942205000000001</v>
      </c>
      <c r="F1736" s="22"/>
      <c r="G1736" s="46"/>
      <c r="H1736" s="46"/>
      <c r="I1736" s="47"/>
      <c r="J1736" s="60"/>
    </row>
    <row r="1737" spans="2:10" x14ac:dyDescent="0.25">
      <c r="B1737" s="293"/>
      <c r="C1737" s="69" t="s">
        <v>1102</v>
      </c>
      <c r="D1737" s="70"/>
      <c r="E1737" s="45">
        <v>97.138525000000001</v>
      </c>
      <c r="F1737" s="22"/>
      <c r="G1737" s="46"/>
      <c r="H1737" s="46"/>
      <c r="I1737" s="47"/>
      <c r="J1737" s="60"/>
    </row>
    <row r="1738" spans="2:10" x14ac:dyDescent="0.25">
      <c r="B1738" s="293"/>
      <c r="C1738" s="69" t="s">
        <v>1103</v>
      </c>
      <c r="D1738" s="70"/>
      <c r="E1738" s="45">
        <v>27.813390000000002</v>
      </c>
      <c r="F1738" s="22"/>
      <c r="G1738" s="46"/>
      <c r="H1738" s="46"/>
      <c r="I1738" s="47"/>
      <c r="J1738" s="60"/>
    </row>
    <row r="1739" spans="2:10" x14ac:dyDescent="0.25">
      <c r="B1739" s="293"/>
      <c r="C1739" s="69" t="s">
        <v>1104</v>
      </c>
      <c r="D1739" s="70"/>
      <c r="E1739" s="45">
        <v>70.66752000000001</v>
      </c>
      <c r="F1739" s="22"/>
      <c r="G1739" s="46"/>
      <c r="H1739" s="46"/>
      <c r="I1739" s="47"/>
      <c r="J1739" s="60"/>
    </row>
    <row r="1740" spans="2:10" x14ac:dyDescent="0.25">
      <c r="B1740" s="293"/>
      <c r="C1740" s="69" t="s">
        <v>1105</v>
      </c>
      <c r="D1740" s="70"/>
      <c r="E1740" s="45">
        <v>3.4610400000000006</v>
      </c>
      <c r="F1740" s="22"/>
      <c r="G1740" s="46"/>
      <c r="H1740" s="46"/>
      <c r="I1740" s="47"/>
      <c r="J1740" s="60"/>
    </row>
    <row r="1741" spans="2:10" x14ac:dyDescent="0.25">
      <c r="B1741" s="293"/>
      <c r="C1741" s="69" t="s">
        <v>1106</v>
      </c>
      <c r="D1741" s="70"/>
      <c r="E1741" s="45">
        <v>114.64596000000002</v>
      </c>
      <c r="F1741" s="22"/>
      <c r="G1741" s="46"/>
      <c r="H1741" s="46"/>
      <c r="I1741" s="47"/>
      <c r="J1741" s="60"/>
    </row>
    <row r="1742" spans="2:10" x14ac:dyDescent="0.25">
      <c r="B1742" s="293"/>
      <c r="C1742" s="69" t="s">
        <v>1107</v>
      </c>
      <c r="D1742" s="70"/>
      <c r="E1742" s="45">
        <v>5.7875400000000008</v>
      </c>
      <c r="F1742" s="22"/>
      <c r="G1742" s="46"/>
      <c r="H1742" s="46"/>
      <c r="I1742" s="47"/>
      <c r="J1742" s="60"/>
    </row>
    <row r="1743" spans="2:10" x14ac:dyDescent="0.25">
      <c r="B1743" s="293"/>
      <c r="C1743" s="69" t="s">
        <v>1108</v>
      </c>
      <c r="D1743" s="70"/>
      <c r="E1743" s="45">
        <v>50.68910000000001</v>
      </c>
      <c r="F1743" s="22"/>
      <c r="G1743" s="46"/>
      <c r="H1743" s="46"/>
      <c r="I1743" s="47"/>
      <c r="J1743" s="60"/>
    </row>
    <row r="1744" spans="2:10" x14ac:dyDescent="0.25">
      <c r="B1744" s="293"/>
      <c r="C1744" s="69" t="s">
        <v>1109</v>
      </c>
      <c r="D1744" s="70"/>
      <c r="E1744" s="45">
        <v>5.3400599999999994</v>
      </c>
      <c r="F1744" s="22"/>
      <c r="G1744" s="46"/>
      <c r="H1744" s="46"/>
      <c r="I1744" s="47"/>
      <c r="J1744" s="60"/>
    </row>
    <row r="1745" spans="2:10" x14ac:dyDescent="0.25">
      <c r="B1745" s="293"/>
      <c r="C1745" s="69" t="s">
        <v>1110</v>
      </c>
      <c r="D1745" s="70"/>
      <c r="E1745" s="45">
        <v>50.688000000000002</v>
      </c>
      <c r="F1745" s="22"/>
      <c r="G1745" s="46"/>
      <c r="H1745" s="46"/>
      <c r="I1745" s="47"/>
      <c r="J1745" s="60"/>
    </row>
    <row r="1746" spans="2:10" x14ac:dyDescent="0.25">
      <c r="B1746" s="293"/>
      <c r="C1746" s="69" t="s">
        <v>1111</v>
      </c>
      <c r="D1746" s="70"/>
      <c r="E1746" s="45">
        <v>5.9202000000000004</v>
      </c>
      <c r="F1746" s="22"/>
      <c r="G1746" s="46"/>
      <c r="H1746" s="46"/>
      <c r="I1746" s="47"/>
      <c r="J1746" s="60"/>
    </row>
    <row r="1747" spans="2:10" x14ac:dyDescent="0.25">
      <c r="B1747" s="293"/>
      <c r="C1747" s="69" t="s">
        <v>1112</v>
      </c>
      <c r="D1747" s="70"/>
      <c r="E1747" s="45">
        <v>309.34090000000009</v>
      </c>
      <c r="F1747" s="22"/>
      <c r="G1747" s="46"/>
      <c r="H1747" s="46"/>
      <c r="I1747" s="47"/>
      <c r="J1747" s="60"/>
    </row>
    <row r="1748" spans="2:10" x14ac:dyDescent="0.25">
      <c r="B1748" s="293"/>
      <c r="C1748" s="69" t="s">
        <v>1113</v>
      </c>
      <c r="D1748" s="70"/>
      <c r="E1748" s="45">
        <v>182.43258</v>
      </c>
      <c r="F1748" s="22"/>
      <c r="G1748" s="46"/>
      <c r="H1748" s="46"/>
      <c r="I1748" s="47"/>
      <c r="J1748" s="60"/>
    </row>
    <row r="1749" spans="2:10" x14ac:dyDescent="0.25">
      <c r="B1749" s="293"/>
      <c r="C1749" s="69" t="s">
        <v>469</v>
      </c>
      <c r="D1749" s="70"/>
      <c r="E1749" s="45">
        <v>60.214000000000006</v>
      </c>
      <c r="F1749" s="22"/>
      <c r="G1749" s="46"/>
      <c r="H1749" s="46"/>
      <c r="I1749" s="47"/>
      <c r="J1749" s="60"/>
    </row>
    <row r="1750" spans="2:10" x14ac:dyDescent="0.25">
      <c r="B1750" s="293"/>
      <c r="C1750" s="69" t="s">
        <v>504</v>
      </c>
      <c r="D1750" s="70"/>
      <c r="E1750" s="45">
        <v>18.572400000000002</v>
      </c>
      <c r="F1750" s="22"/>
      <c r="G1750" s="46"/>
      <c r="H1750" s="46"/>
      <c r="I1750" s="47"/>
      <c r="J1750" s="60"/>
    </row>
    <row r="1751" spans="2:10" x14ac:dyDescent="0.25">
      <c r="B1751" s="293"/>
      <c r="C1751" s="69" t="s">
        <v>1114</v>
      </c>
      <c r="D1751" s="70"/>
      <c r="E1751" s="45">
        <v>119.94345000000001</v>
      </c>
      <c r="F1751" s="22"/>
      <c r="G1751" s="46"/>
      <c r="H1751" s="46"/>
      <c r="I1751" s="47"/>
      <c r="J1751" s="60"/>
    </row>
    <row r="1752" spans="2:10" x14ac:dyDescent="0.25">
      <c r="B1752" s="293"/>
      <c r="C1752" s="69" t="s">
        <v>515</v>
      </c>
      <c r="D1752" s="70"/>
      <c r="E1752" s="45">
        <v>42.451200000000007</v>
      </c>
      <c r="F1752" s="22"/>
      <c r="G1752" s="46"/>
      <c r="H1752" s="46"/>
      <c r="I1752" s="47"/>
      <c r="J1752" s="60"/>
    </row>
    <row r="1753" spans="2:10" x14ac:dyDescent="0.25">
      <c r="B1753" s="293"/>
      <c r="C1753" s="69" t="s">
        <v>1115</v>
      </c>
      <c r="D1753" s="70"/>
      <c r="E1753" s="45">
        <v>123.066075</v>
      </c>
      <c r="F1753" s="22"/>
      <c r="G1753" s="46"/>
      <c r="H1753" s="46"/>
      <c r="I1753" s="47"/>
      <c r="J1753" s="60"/>
    </row>
    <row r="1754" spans="2:10" x14ac:dyDescent="0.25">
      <c r="B1754" s="293"/>
      <c r="C1754" s="69" t="s">
        <v>1116</v>
      </c>
      <c r="D1754" s="70"/>
      <c r="E1754" s="45">
        <v>57.63450000000001</v>
      </c>
      <c r="F1754" s="22"/>
      <c r="G1754" s="46"/>
      <c r="H1754" s="46"/>
      <c r="I1754" s="47"/>
      <c r="J1754" s="60"/>
    </row>
    <row r="1755" spans="2:10" x14ac:dyDescent="0.25">
      <c r="B1755" s="293"/>
      <c r="C1755" s="69" t="s">
        <v>1117</v>
      </c>
      <c r="D1755" s="70"/>
      <c r="E1755" s="45">
        <v>38.230499999999999</v>
      </c>
      <c r="F1755" s="22"/>
      <c r="G1755" s="46"/>
      <c r="H1755" s="46"/>
      <c r="I1755" s="47"/>
      <c r="J1755" s="60"/>
    </row>
    <row r="1756" spans="2:10" x14ac:dyDescent="0.25">
      <c r="B1756" s="293"/>
      <c r="C1756" s="69" t="s">
        <v>1118</v>
      </c>
      <c r="D1756" s="70"/>
      <c r="E1756" s="45">
        <v>33.033000000000001</v>
      </c>
      <c r="F1756" s="22"/>
      <c r="G1756" s="46"/>
      <c r="H1756" s="46"/>
      <c r="I1756" s="47"/>
      <c r="J1756" s="60"/>
    </row>
    <row r="1757" spans="2:10" x14ac:dyDescent="0.25">
      <c r="B1757" s="293"/>
      <c r="C1757" s="69" t="s">
        <v>1119</v>
      </c>
      <c r="D1757" s="70"/>
      <c r="E1757" s="45">
        <v>31.377500000000005</v>
      </c>
      <c r="F1757" s="22"/>
      <c r="G1757" s="46"/>
      <c r="H1757" s="46"/>
      <c r="I1757" s="47"/>
      <c r="J1757" s="60"/>
    </row>
    <row r="1758" spans="2:10" x14ac:dyDescent="0.25">
      <c r="B1758" s="293"/>
      <c r="C1758" s="69" t="s">
        <v>1120</v>
      </c>
      <c r="D1758" s="70"/>
      <c r="E1758" s="45">
        <v>33.417999999999999</v>
      </c>
      <c r="F1758" s="22"/>
      <c r="G1758" s="46"/>
      <c r="H1758" s="46"/>
      <c r="I1758" s="47"/>
      <c r="J1758" s="60"/>
    </row>
    <row r="1759" spans="2:10" x14ac:dyDescent="0.25">
      <c r="B1759" s="293"/>
      <c r="C1759" s="69" t="s">
        <v>456</v>
      </c>
      <c r="D1759" s="70"/>
      <c r="E1759" s="45">
        <v>15.207500000000003</v>
      </c>
      <c r="F1759" s="22"/>
      <c r="G1759" s="46"/>
      <c r="H1759" s="46"/>
      <c r="I1759" s="47"/>
      <c r="J1759" s="60"/>
    </row>
    <row r="1760" spans="2:10" x14ac:dyDescent="0.25">
      <c r="B1760" s="293"/>
      <c r="C1760" s="69" t="s">
        <v>1121</v>
      </c>
      <c r="D1760" s="70"/>
      <c r="E1760" s="45">
        <v>76.160920000000004</v>
      </c>
      <c r="F1760" s="22"/>
      <c r="G1760" s="46"/>
      <c r="H1760" s="46"/>
      <c r="I1760" s="47"/>
      <c r="J1760" s="60"/>
    </row>
    <row r="1761" spans="2:10" x14ac:dyDescent="0.25">
      <c r="B1761" s="293"/>
      <c r="C1761" s="81"/>
      <c r="D1761" s="70" t="s">
        <v>34</v>
      </c>
      <c r="E1761" s="56">
        <v>5540.8575566666668</v>
      </c>
      <c r="F1761" s="22"/>
      <c r="G1761" s="46">
        <v>36.230655919297838</v>
      </c>
      <c r="H1761" s="46">
        <f>G1761*E1761</f>
        <v>200748.90363343133</v>
      </c>
      <c r="I1761" s="46"/>
      <c r="J1761" s="60"/>
    </row>
    <row r="1762" spans="2:10" x14ac:dyDescent="0.25">
      <c r="B1762" s="293"/>
      <c r="C1762" s="173" t="s">
        <v>1122</v>
      </c>
      <c r="D1762" s="70"/>
      <c r="E1762" s="45"/>
      <c r="F1762" s="22"/>
      <c r="G1762" s="46"/>
      <c r="H1762" s="46"/>
      <c r="I1762" s="47"/>
      <c r="J1762" s="60"/>
    </row>
    <row r="1763" spans="2:10" x14ac:dyDescent="0.25">
      <c r="B1763" s="293"/>
      <c r="C1763" s="80" t="s">
        <v>241</v>
      </c>
      <c r="D1763" s="70"/>
      <c r="E1763" s="45">
        <v>404.36000000000007</v>
      </c>
      <c r="F1763" s="22"/>
      <c r="G1763" s="46"/>
      <c r="H1763" s="46"/>
      <c r="I1763" s="71"/>
      <c r="J1763" s="260"/>
    </row>
    <row r="1764" spans="2:10" x14ac:dyDescent="0.25">
      <c r="B1764" s="293"/>
      <c r="C1764" s="80" t="s">
        <v>1123</v>
      </c>
      <c r="D1764" s="70"/>
      <c r="E1764" s="45">
        <v>57.904000000000003</v>
      </c>
      <c r="F1764" s="22"/>
      <c r="G1764" s="46"/>
      <c r="H1764" s="46"/>
      <c r="I1764" s="71"/>
      <c r="J1764" s="260"/>
    </row>
    <row r="1765" spans="2:10" x14ac:dyDescent="0.25">
      <c r="B1765" s="293"/>
      <c r="C1765" s="80" t="s">
        <v>1124</v>
      </c>
      <c r="D1765" s="70"/>
      <c r="E1765" s="45">
        <v>102.00960000000001</v>
      </c>
      <c r="F1765" s="22"/>
      <c r="G1765" s="46"/>
      <c r="H1765" s="46"/>
      <c r="I1765" s="47"/>
      <c r="J1765" s="60"/>
    </row>
    <row r="1766" spans="2:10" x14ac:dyDescent="0.25">
      <c r="B1766" s="293"/>
      <c r="C1766" s="80" t="s">
        <v>1125</v>
      </c>
      <c r="D1766" s="70"/>
      <c r="E1766" s="45">
        <v>80.115200000000016</v>
      </c>
      <c r="F1766" s="22"/>
      <c r="G1766" s="46"/>
      <c r="H1766" s="46"/>
      <c r="I1766" s="71"/>
      <c r="J1766" s="260"/>
    </row>
    <row r="1767" spans="2:10" x14ac:dyDescent="0.25">
      <c r="B1767" s="293"/>
      <c r="C1767" s="80" t="s">
        <v>735</v>
      </c>
      <c r="D1767" s="51"/>
      <c r="E1767" s="45">
        <v>54.736000000000011</v>
      </c>
      <c r="F1767" s="22"/>
      <c r="G1767" s="46"/>
      <c r="H1767" s="46"/>
      <c r="I1767" s="47"/>
      <c r="J1767" s="60"/>
    </row>
    <row r="1768" spans="2:10" x14ac:dyDescent="0.25">
      <c r="B1768" s="293"/>
      <c r="C1768" s="80" t="s">
        <v>736</v>
      </c>
      <c r="D1768" s="70"/>
      <c r="E1768" s="45">
        <v>44.457600000000006</v>
      </c>
      <c r="F1768" s="22"/>
      <c r="G1768" s="46"/>
      <c r="H1768" s="46"/>
      <c r="I1768" s="47"/>
      <c r="J1768" s="60"/>
    </row>
    <row r="1769" spans="2:10" x14ac:dyDescent="0.25">
      <c r="B1769" s="293"/>
      <c r="C1769" s="80" t="s">
        <v>737</v>
      </c>
      <c r="D1769" s="70"/>
      <c r="E1769" s="45">
        <v>42.609600000000007</v>
      </c>
      <c r="F1769" s="22"/>
      <c r="G1769" s="46"/>
      <c r="H1769" s="46"/>
      <c r="I1769" s="47"/>
      <c r="J1769" s="60"/>
    </row>
    <row r="1770" spans="2:10" x14ac:dyDescent="0.25">
      <c r="B1770" s="293"/>
      <c r="C1770" s="80" t="s">
        <v>76</v>
      </c>
      <c r="D1770" s="70"/>
      <c r="E1770" s="45">
        <v>35.974400000000003</v>
      </c>
      <c r="F1770" s="22"/>
      <c r="G1770" s="46"/>
      <c r="H1770" s="46"/>
      <c r="I1770" s="47"/>
      <c r="J1770" s="60"/>
    </row>
    <row r="1771" spans="2:10" x14ac:dyDescent="0.25">
      <c r="B1771" s="293"/>
      <c r="C1771" s="80" t="s">
        <v>77</v>
      </c>
      <c r="D1771" s="70"/>
      <c r="E1771" s="45">
        <v>38.4208</v>
      </c>
      <c r="F1771" s="22"/>
      <c r="G1771" s="46"/>
      <c r="H1771" s="46"/>
      <c r="I1771" s="47"/>
      <c r="J1771" s="60"/>
    </row>
    <row r="1772" spans="2:10" x14ac:dyDescent="0.25">
      <c r="B1772" s="293"/>
      <c r="C1772" s="80" t="s">
        <v>78</v>
      </c>
      <c r="D1772" s="70"/>
      <c r="E1772" s="45">
        <v>36.59040000000001</v>
      </c>
      <c r="F1772" s="22"/>
      <c r="G1772" s="46"/>
      <c r="H1772" s="46"/>
      <c r="I1772" s="47"/>
      <c r="J1772" s="60"/>
    </row>
    <row r="1773" spans="2:10" x14ac:dyDescent="0.25">
      <c r="B1773" s="293"/>
      <c r="C1773" s="80" t="s">
        <v>79</v>
      </c>
      <c r="D1773" s="70"/>
      <c r="E1773" s="45">
        <v>36.643200000000007</v>
      </c>
      <c r="F1773" s="22"/>
      <c r="G1773" s="46"/>
      <c r="H1773" s="46"/>
      <c r="I1773" s="47"/>
      <c r="J1773" s="60"/>
    </row>
    <row r="1774" spans="2:10" x14ac:dyDescent="0.25">
      <c r="B1774" s="293"/>
      <c r="C1774" s="80" t="s">
        <v>80</v>
      </c>
      <c r="D1774" s="70"/>
      <c r="E1774" s="45">
        <v>35.8688</v>
      </c>
      <c r="F1774" s="22"/>
      <c r="G1774" s="46"/>
      <c r="H1774" s="46"/>
      <c r="I1774" s="47"/>
      <c r="J1774" s="60"/>
    </row>
    <row r="1775" spans="2:10" x14ac:dyDescent="0.25">
      <c r="B1775" s="293"/>
      <c r="C1775" s="80" t="s">
        <v>738</v>
      </c>
      <c r="D1775" s="70"/>
      <c r="E1775" s="45">
        <v>59.100800000000007</v>
      </c>
      <c r="F1775" s="22"/>
      <c r="G1775" s="46"/>
      <c r="H1775" s="46"/>
      <c r="I1775" s="47"/>
      <c r="J1775" s="60"/>
    </row>
    <row r="1776" spans="2:10" x14ac:dyDescent="0.25">
      <c r="B1776" s="293"/>
      <c r="C1776" s="80" t="s">
        <v>228</v>
      </c>
      <c r="D1776" s="70"/>
      <c r="E1776" s="45">
        <v>107.46560000000002</v>
      </c>
      <c r="F1776" s="22"/>
      <c r="G1776" s="46"/>
      <c r="H1776" s="46"/>
      <c r="I1776" s="47"/>
      <c r="J1776" s="60"/>
    </row>
    <row r="1777" spans="2:10" x14ac:dyDescent="0.25">
      <c r="B1777" s="293"/>
      <c r="C1777" s="80" t="s">
        <v>256</v>
      </c>
      <c r="D1777" s="70"/>
      <c r="E1777" s="45">
        <v>37.29440000000001</v>
      </c>
      <c r="F1777" s="22"/>
      <c r="G1777" s="46"/>
      <c r="H1777" s="46"/>
      <c r="I1777" s="71"/>
      <c r="J1777" s="260"/>
    </row>
    <row r="1778" spans="2:10" x14ac:dyDescent="0.25">
      <c r="B1778" s="293"/>
      <c r="C1778" s="80" t="s">
        <v>258</v>
      </c>
      <c r="D1778" s="70"/>
      <c r="E1778" s="45">
        <v>14.784000000000002</v>
      </c>
      <c r="F1778" s="22"/>
      <c r="G1778" s="46"/>
      <c r="H1778" s="46"/>
      <c r="I1778" s="71"/>
      <c r="J1778" s="260"/>
    </row>
    <row r="1779" spans="2:10" x14ac:dyDescent="0.25">
      <c r="B1779" s="293"/>
      <c r="C1779" s="80" t="s">
        <v>1126</v>
      </c>
      <c r="D1779" s="70"/>
      <c r="E1779" s="45">
        <v>41.360000000000007</v>
      </c>
      <c r="F1779" s="22"/>
      <c r="G1779" s="46"/>
      <c r="H1779" s="46"/>
      <c r="I1779" s="71"/>
      <c r="J1779" s="260"/>
    </row>
    <row r="1780" spans="2:10" x14ac:dyDescent="0.25">
      <c r="B1780" s="293"/>
      <c r="C1780" s="80" t="s">
        <v>234</v>
      </c>
      <c r="D1780" s="70"/>
      <c r="E1780" s="45">
        <v>43.912000000000006</v>
      </c>
      <c r="F1780" s="22"/>
      <c r="G1780" s="46"/>
      <c r="H1780" s="46"/>
      <c r="I1780" s="71"/>
      <c r="J1780" s="260"/>
    </row>
    <row r="1781" spans="2:10" x14ac:dyDescent="0.25">
      <c r="B1781" s="293"/>
      <c r="C1781" s="80" t="s">
        <v>1127</v>
      </c>
      <c r="D1781" s="70"/>
      <c r="E1781" s="45">
        <v>3.1504000000000008</v>
      </c>
      <c r="F1781" s="22"/>
      <c r="G1781" s="46"/>
      <c r="H1781" s="46"/>
      <c r="I1781" s="71"/>
      <c r="J1781" s="260"/>
    </row>
    <row r="1782" spans="2:10" x14ac:dyDescent="0.25">
      <c r="B1782" s="293"/>
      <c r="C1782" s="80" t="s">
        <v>1128</v>
      </c>
      <c r="D1782" s="70"/>
      <c r="E1782" s="45">
        <v>313.15680000000009</v>
      </c>
      <c r="F1782" s="22"/>
      <c r="G1782" s="46"/>
      <c r="H1782" s="46"/>
      <c r="I1782" s="71"/>
      <c r="J1782" s="260"/>
    </row>
    <row r="1783" spans="2:10" x14ac:dyDescent="0.25">
      <c r="B1783" s="293"/>
      <c r="C1783" s="80" t="s">
        <v>260</v>
      </c>
      <c r="D1783" s="70"/>
      <c r="E1783" s="45">
        <v>9.5040000000000013</v>
      </c>
      <c r="F1783" s="22"/>
      <c r="G1783" s="46"/>
      <c r="H1783" s="46"/>
      <c r="I1783" s="71"/>
      <c r="J1783" s="260"/>
    </row>
    <row r="1784" spans="2:10" x14ac:dyDescent="0.25">
      <c r="B1784" s="293"/>
      <c r="C1784" s="80" t="s">
        <v>740</v>
      </c>
      <c r="D1784" s="70"/>
      <c r="E1784" s="45">
        <v>50.265599999999999</v>
      </c>
      <c r="F1784" s="22"/>
      <c r="G1784" s="46"/>
      <c r="H1784" s="46"/>
      <c r="I1784" s="47"/>
      <c r="J1784" s="60"/>
    </row>
    <row r="1785" spans="2:10" x14ac:dyDescent="0.25">
      <c r="B1785" s="293"/>
      <c r="C1785" s="80" t="s">
        <v>741</v>
      </c>
      <c r="D1785" s="70"/>
      <c r="E1785" s="45">
        <v>50.177600000000012</v>
      </c>
      <c r="F1785" s="22"/>
      <c r="G1785" s="46"/>
      <c r="H1785" s="46"/>
      <c r="I1785" s="47"/>
      <c r="J1785" s="60"/>
    </row>
    <row r="1786" spans="2:10" x14ac:dyDescent="0.25">
      <c r="B1786" s="293"/>
      <c r="C1786" s="80" t="s">
        <v>263</v>
      </c>
      <c r="D1786" s="70"/>
      <c r="E1786" s="45">
        <v>74.870400000000018</v>
      </c>
      <c r="F1786" s="22"/>
      <c r="G1786" s="46"/>
      <c r="H1786" s="46"/>
      <c r="I1786" s="71"/>
      <c r="J1786" s="260"/>
    </row>
    <row r="1787" spans="2:10" x14ac:dyDescent="0.25">
      <c r="B1787" s="293"/>
      <c r="C1787" s="80" t="s">
        <v>742</v>
      </c>
      <c r="D1787" s="51"/>
      <c r="E1787" s="45">
        <v>65.436800000000005</v>
      </c>
      <c r="F1787" s="22"/>
      <c r="G1787" s="46"/>
      <c r="H1787" s="46"/>
      <c r="I1787" s="47"/>
      <c r="J1787" s="60"/>
    </row>
    <row r="1788" spans="2:10" x14ac:dyDescent="0.25">
      <c r="B1788" s="293"/>
      <c r="C1788" s="80" t="s">
        <v>743</v>
      </c>
      <c r="D1788" s="70"/>
      <c r="E1788" s="45">
        <v>39.423999999999999</v>
      </c>
      <c r="F1788" s="22"/>
      <c r="G1788" s="46"/>
      <c r="H1788" s="46"/>
      <c r="I1788" s="47"/>
      <c r="J1788" s="60"/>
    </row>
    <row r="1789" spans="2:10" x14ac:dyDescent="0.25">
      <c r="B1789" s="293"/>
      <c r="C1789" s="80" t="s">
        <v>744</v>
      </c>
      <c r="D1789" s="70"/>
      <c r="E1789" s="45">
        <v>53.856000000000016</v>
      </c>
      <c r="F1789" s="22"/>
      <c r="G1789" s="46"/>
      <c r="H1789" s="46"/>
      <c r="I1789" s="47"/>
      <c r="J1789" s="60"/>
    </row>
    <row r="1790" spans="2:10" x14ac:dyDescent="0.25">
      <c r="B1790" s="293"/>
      <c r="C1790" s="80" t="s">
        <v>1129</v>
      </c>
      <c r="D1790" s="70"/>
      <c r="E1790" s="45">
        <v>41.9056</v>
      </c>
      <c r="F1790" s="22"/>
      <c r="G1790" s="46"/>
      <c r="H1790" s="46"/>
      <c r="I1790" s="47"/>
      <c r="J1790" s="60"/>
    </row>
    <row r="1791" spans="2:10" x14ac:dyDescent="0.25">
      <c r="B1791" s="293"/>
      <c r="C1791" s="80" t="s">
        <v>746</v>
      </c>
      <c r="D1791" s="70"/>
      <c r="E1791" s="45">
        <v>40.955200000000005</v>
      </c>
      <c r="F1791" s="22"/>
      <c r="G1791" s="46"/>
      <c r="H1791" s="46"/>
      <c r="I1791" s="47"/>
      <c r="J1791" s="60"/>
    </row>
    <row r="1792" spans="2:10" x14ac:dyDescent="0.25">
      <c r="B1792" s="293"/>
      <c r="C1792" s="80" t="s">
        <v>747</v>
      </c>
      <c r="D1792" s="70"/>
      <c r="E1792" s="45">
        <v>37.804800000000007</v>
      </c>
      <c r="F1792" s="22"/>
      <c r="G1792" s="46"/>
      <c r="H1792" s="46"/>
      <c r="I1792" s="47"/>
      <c r="J1792" s="60"/>
    </row>
    <row r="1793" spans="2:10" x14ac:dyDescent="0.25">
      <c r="B1793" s="293"/>
      <c r="C1793" s="80" t="s">
        <v>748</v>
      </c>
      <c r="D1793" s="70"/>
      <c r="E1793" s="45">
        <v>38.438400000000009</v>
      </c>
      <c r="F1793" s="22"/>
      <c r="G1793" s="46"/>
      <c r="H1793" s="46"/>
      <c r="I1793" s="47"/>
      <c r="J1793" s="60"/>
    </row>
    <row r="1794" spans="2:10" x14ac:dyDescent="0.25">
      <c r="B1794" s="293"/>
      <c r="C1794" s="80" t="s">
        <v>749</v>
      </c>
      <c r="D1794" s="70"/>
      <c r="E1794" s="45">
        <v>36.924800000000012</v>
      </c>
      <c r="F1794" s="22"/>
      <c r="G1794" s="46"/>
      <c r="H1794" s="46"/>
      <c r="I1794" s="47"/>
      <c r="J1794" s="60"/>
    </row>
    <row r="1795" spans="2:10" x14ac:dyDescent="0.25">
      <c r="B1795" s="293"/>
      <c r="C1795" s="80" t="s">
        <v>235</v>
      </c>
      <c r="D1795" s="70"/>
      <c r="E1795" s="45">
        <v>60.174400000000006</v>
      </c>
      <c r="F1795" s="22"/>
      <c r="G1795" s="46"/>
      <c r="H1795" s="46"/>
      <c r="I1795" s="47"/>
      <c r="J1795" s="60"/>
    </row>
    <row r="1796" spans="2:10" x14ac:dyDescent="0.25">
      <c r="B1796" s="293"/>
      <c r="C1796" s="80" t="s">
        <v>750</v>
      </c>
      <c r="D1796" s="70"/>
      <c r="E1796" s="45">
        <v>112.83360000000002</v>
      </c>
      <c r="F1796" s="22"/>
      <c r="G1796" s="46"/>
      <c r="H1796" s="46"/>
      <c r="I1796" s="47"/>
      <c r="J1796" s="60"/>
    </row>
    <row r="1797" spans="2:10" x14ac:dyDescent="0.25">
      <c r="B1797" s="293"/>
      <c r="C1797" s="80" t="s">
        <v>1130</v>
      </c>
      <c r="D1797" s="70"/>
      <c r="E1797" s="45">
        <v>35.833600000000004</v>
      </c>
      <c r="F1797" s="22"/>
      <c r="G1797" s="46"/>
      <c r="H1797" s="46"/>
      <c r="I1797" s="47"/>
      <c r="J1797" s="60"/>
    </row>
    <row r="1798" spans="2:10" x14ac:dyDescent="0.25">
      <c r="B1798" s="293"/>
      <c r="C1798" s="80" t="s">
        <v>111</v>
      </c>
      <c r="D1798" s="70"/>
      <c r="E1798" s="45">
        <v>24.393600000000003</v>
      </c>
      <c r="F1798" s="22"/>
      <c r="G1798" s="46"/>
      <c r="H1798" s="46"/>
      <c r="I1798" s="47"/>
      <c r="J1798" s="60"/>
    </row>
    <row r="1799" spans="2:10" x14ac:dyDescent="0.25">
      <c r="B1799" s="293"/>
      <c r="C1799" s="80" t="s">
        <v>49</v>
      </c>
      <c r="D1799" s="70"/>
      <c r="E1799" s="45">
        <v>28.001600000000007</v>
      </c>
      <c r="F1799" s="22"/>
      <c r="G1799" s="46"/>
      <c r="H1799" s="46"/>
      <c r="I1799" s="47"/>
      <c r="J1799" s="60"/>
    </row>
    <row r="1800" spans="2:10" x14ac:dyDescent="0.25">
      <c r="B1800" s="293"/>
      <c r="C1800" s="80" t="s">
        <v>1131</v>
      </c>
      <c r="D1800" s="70"/>
      <c r="E1800" s="45">
        <v>49.13920000000001</v>
      </c>
      <c r="F1800" s="22"/>
      <c r="G1800" s="46"/>
      <c r="H1800" s="46"/>
      <c r="I1800" s="47"/>
      <c r="J1800" s="60"/>
    </row>
    <row r="1801" spans="2:10" x14ac:dyDescent="0.25">
      <c r="B1801" s="293"/>
      <c r="C1801" s="80" t="s">
        <v>1132</v>
      </c>
      <c r="D1801" s="70"/>
      <c r="E1801" s="45">
        <v>15.540800000000001</v>
      </c>
      <c r="F1801" s="22"/>
      <c r="G1801" s="46"/>
      <c r="H1801" s="46"/>
      <c r="I1801" s="47"/>
      <c r="J1801" s="60"/>
    </row>
    <row r="1802" spans="2:10" x14ac:dyDescent="0.25">
      <c r="B1802" s="293"/>
      <c r="C1802" s="80" t="s">
        <v>1133</v>
      </c>
      <c r="D1802" s="70"/>
      <c r="E1802" s="45">
        <v>8.1488000000000014</v>
      </c>
      <c r="F1802" s="22"/>
      <c r="G1802" s="46"/>
      <c r="H1802" s="46"/>
      <c r="I1802" s="47"/>
      <c r="J1802" s="60"/>
    </row>
    <row r="1803" spans="2:10" x14ac:dyDescent="0.25">
      <c r="B1803" s="293"/>
      <c r="C1803" s="80" t="s">
        <v>537</v>
      </c>
      <c r="D1803" s="70"/>
      <c r="E1803" s="45">
        <v>28.6</v>
      </c>
      <c r="F1803" s="22"/>
      <c r="G1803" s="46"/>
      <c r="H1803" s="46"/>
      <c r="I1803" s="47"/>
      <c r="J1803" s="60"/>
    </row>
    <row r="1804" spans="2:10" x14ac:dyDescent="0.25">
      <c r="B1804" s="293"/>
      <c r="C1804" s="80" t="s">
        <v>113</v>
      </c>
      <c r="D1804" s="70"/>
      <c r="E1804" s="45">
        <v>28.3184</v>
      </c>
      <c r="F1804" s="22"/>
      <c r="G1804" s="46"/>
      <c r="H1804" s="46"/>
      <c r="I1804" s="47"/>
      <c r="J1804" s="60"/>
    </row>
    <row r="1805" spans="2:10" x14ac:dyDescent="0.25">
      <c r="B1805" s="293"/>
      <c r="C1805" s="80" t="s">
        <v>52</v>
      </c>
      <c r="D1805" s="70"/>
      <c r="E1805" s="45">
        <v>59.8752</v>
      </c>
      <c r="F1805" s="22"/>
      <c r="G1805" s="46"/>
      <c r="H1805" s="46"/>
      <c r="I1805" s="47"/>
      <c r="J1805" s="60"/>
    </row>
    <row r="1806" spans="2:10" x14ac:dyDescent="0.25">
      <c r="B1806" s="293"/>
      <c r="C1806" s="162" t="s">
        <v>1134</v>
      </c>
      <c r="D1806" s="70"/>
      <c r="E1806" s="45"/>
      <c r="F1806" s="22"/>
      <c r="G1806" s="46"/>
      <c r="H1806" s="46"/>
      <c r="I1806" s="47"/>
      <c r="J1806" s="60"/>
    </row>
    <row r="1807" spans="2:10" x14ac:dyDescent="0.25">
      <c r="B1807" s="293"/>
      <c r="C1807" s="81" t="s">
        <v>659</v>
      </c>
      <c r="D1807" s="70"/>
      <c r="E1807" s="45">
        <v>41.395200000000003</v>
      </c>
      <c r="F1807" s="22"/>
      <c r="G1807" s="46"/>
      <c r="H1807" s="46"/>
      <c r="I1807" s="47"/>
      <c r="J1807" s="60"/>
    </row>
    <row r="1808" spans="2:10" x14ac:dyDescent="0.25">
      <c r="B1808" s="293"/>
      <c r="C1808" s="81" t="s">
        <v>1135</v>
      </c>
      <c r="D1808" s="70"/>
      <c r="E1808" s="45">
        <v>11.880000000000003</v>
      </c>
      <c r="F1808" s="22"/>
      <c r="G1808" s="46"/>
      <c r="H1808" s="46"/>
      <c r="I1808" s="47"/>
      <c r="J1808" s="60"/>
    </row>
    <row r="1809" spans="2:10" x14ac:dyDescent="0.25">
      <c r="B1809" s="293"/>
      <c r="C1809" s="81" t="s">
        <v>1136</v>
      </c>
      <c r="D1809" s="70"/>
      <c r="E1809" s="45">
        <v>43.507200000000005</v>
      </c>
      <c r="F1809" s="22"/>
      <c r="G1809" s="46"/>
      <c r="H1809" s="46"/>
      <c r="I1809" s="47"/>
      <c r="J1809" s="60"/>
    </row>
    <row r="1810" spans="2:10" x14ac:dyDescent="0.25">
      <c r="B1810" s="293"/>
      <c r="C1810" s="162" t="s">
        <v>1137</v>
      </c>
      <c r="D1810" s="70"/>
      <c r="E1810" s="45">
        <v>1.7952000000000004</v>
      </c>
      <c r="F1810" s="22"/>
      <c r="G1810" s="46"/>
      <c r="H1810" s="46"/>
      <c r="I1810" s="47"/>
      <c r="J1810" s="60"/>
    </row>
    <row r="1811" spans="2:10" x14ac:dyDescent="0.25">
      <c r="B1811" s="293"/>
      <c r="C1811" s="162" t="s">
        <v>1138</v>
      </c>
      <c r="D1811" s="70"/>
      <c r="E1811" s="45">
        <v>0</v>
      </c>
      <c r="F1811" s="22"/>
      <c r="G1811" s="46"/>
      <c r="H1811" s="46"/>
      <c r="I1811" s="47"/>
      <c r="J1811" s="60"/>
    </row>
    <row r="1812" spans="2:10" x14ac:dyDescent="0.25">
      <c r="B1812" s="293"/>
      <c r="C1812" s="81" t="s">
        <v>1139</v>
      </c>
      <c r="D1812" s="70"/>
      <c r="E1812" s="45">
        <v>16.332799999999999</v>
      </c>
      <c r="F1812" s="22"/>
      <c r="G1812" s="46"/>
      <c r="H1812" s="46"/>
      <c r="I1812" s="47"/>
      <c r="J1812" s="60"/>
    </row>
    <row r="1813" spans="2:10" x14ac:dyDescent="0.25">
      <c r="B1813" s="293"/>
      <c r="C1813" s="81" t="s">
        <v>1135</v>
      </c>
      <c r="D1813" s="70"/>
      <c r="E1813" s="45">
        <v>9.1344000000000012</v>
      </c>
      <c r="F1813" s="22"/>
      <c r="G1813" s="46"/>
      <c r="H1813" s="46"/>
      <c r="I1813" s="47"/>
      <c r="J1813" s="60"/>
    </row>
    <row r="1814" spans="2:10" x14ac:dyDescent="0.25">
      <c r="B1814" s="293"/>
      <c r="C1814" s="81" t="s">
        <v>1140</v>
      </c>
      <c r="D1814" s="70"/>
      <c r="E1814" s="45">
        <v>5.9840000000000009</v>
      </c>
      <c r="F1814" s="22"/>
      <c r="G1814" s="46"/>
      <c r="H1814" s="46"/>
      <c r="I1814" s="47"/>
      <c r="J1814" s="60"/>
    </row>
    <row r="1815" spans="2:10" x14ac:dyDescent="0.25">
      <c r="B1815" s="293"/>
      <c r="C1815" s="162" t="s">
        <v>793</v>
      </c>
      <c r="D1815" s="70"/>
      <c r="E1815" s="45"/>
      <c r="F1815" s="22"/>
      <c r="G1815" s="46"/>
      <c r="H1815" s="46"/>
      <c r="I1815" s="47"/>
      <c r="J1815" s="60"/>
    </row>
    <row r="1816" spans="2:10" x14ac:dyDescent="0.25">
      <c r="B1816" s="293"/>
      <c r="C1816" s="81" t="s">
        <v>659</v>
      </c>
      <c r="D1816" s="70"/>
      <c r="E1816" s="45">
        <v>24.006400000000003</v>
      </c>
      <c r="F1816" s="22"/>
      <c r="G1816" s="46"/>
      <c r="H1816" s="46"/>
      <c r="I1816" s="47"/>
      <c r="J1816" s="60"/>
    </row>
    <row r="1817" spans="2:10" x14ac:dyDescent="0.25">
      <c r="B1817" s="293"/>
      <c r="C1817" s="81" t="s">
        <v>1135</v>
      </c>
      <c r="D1817" s="70"/>
      <c r="E1817" s="45">
        <v>6.9696000000000007</v>
      </c>
      <c r="F1817" s="22"/>
      <c r="G1817" s="46"/>
      <c r="H1817" s="46"/>
      <c r="I1817" s="47"/>
      <c r="J1817" s="60"/>
    </row>
    <row r="1818" spans="2:10" x14ac:dyDescent="0.25">
      <c r="B1818" s="293"/>
      <c r="C1818" s="81" t="s">
        <v>1140</v>
      </c>
      <c r="D1818" s="70"/>
      <c r="E1818" s="45">
        <v>14.502400000000002</v>
      </c>
      <c r="F1818" s="22"/>
      <c r="G1818" s="46"/>
      <c r="H1818" s="46"/>
      <c r="I1818" s="47"/>
      <c r="J1818" s="60"/>
    </row>
    <row r="1819" spans="2:10" x14ac:dyDescent="0.25">
      <c r="B1819" s="293"/>
      <c r="C1819" s="81" t="s">
        <v>1141</v>
      </c>
      <c r="D1819" s="70"/>
      <c r="E1819" s="45">
        <v>6.3888000000000007</v>
      </c>
      <c r="F1819" s="22"/>
      <c r="G1819" s="46"/>
      <c r="H1819" s="46"/>
      <c r="I1819" s="47"/>
      <c r="J1819" s="60"/>
    </row>
    <row r="1820" spans="2:10" x14ac:dyDescent="0.25">
      <c r="B1820" s="293"/>
      <c r="C1820" s="81" t="s">
        <v>1142</v>
      </c>
      <c r="D1820" s="70"/>
      <c r="E1820" s="45">
        <v>16.262400000000003</v>
      </c>
      <c r="F1820" s="22"/>
      <c r="G1820" s="46"/>
      <c r="H1820" s="46"/>
      <c r="I1820" s="47"/>
      <c r="J1820" s="60"/>
    </row>
    <row r="1821" spans="2:10" x14ac:dyDescent="0.25">
      <c r="B1821" s="293"/>
      <c r="C1821" s="81" t="s">
        <v>1143</v>
      </c>
      <c r="D1821" s="70"/>
      <c r="E1821" s="45">
        <v>4.1184000000000003</v>
      </c>
      <c r="F1821" s="22"/>
      <c r="G1821" s="46"/>
      <c r="H1821" s="46"/>
      <c r="I1821" s="47"/>
      <c r="J1821" s="60"/>
    </row>
    <row r="1822" spans="2:10" x14ac:dyDescent="0.25">
      <c r="B1822" s="293"/>
      <c r="C1822" s="81" t="s">
        <v>1144</v>
      </c>
      <c r="D1822" s="70"/>
      <c r="E1822" s="45">
        <v>20.732800000000001</v>
      </c>
      <c r="F1822" s="22"/>
      <c r="G1822" s="46"/>
      <c r="H1822" s="46"/>
      <c r="I1822" s="47"/>
      <c r="J1822" s="60"/>
    </row>
    <row r="1823" spans="2:10" x14ac:dyDescent="0.25">
      <c r="B1823" s="293"/>
      <c r="C1823" s="64"/>
      <c r="D1823" s="70" t="s">
        <v>34</v>
      </c>
      <c r="E1823" s="56">
        <v>2803.3456000000006</v>
      </c>
      <c r="F1823" s="22"/>
      <c r="G1823" s="46">
        <v>36.230655919297838</v>
      </c>
      <c r="H1823" s="46">
        <f>G1823*E1823</f>
        <v>101567.04985647758</v>
      </c>
      <c r="I1823" s="46"/>
      <c r="J1823" s="60"/>
    </row>
    <row r="1824" spans="2:10" x14ac:dyDescent="0.25">
      <c r="B1824" s="293"/>
      <c r="C1824" s="64"/>
      <c r="D1824" s="70"/>
      <c r="E1824" s="45"/>
      <c r="F1824" s="22"/>
      <c r="G1824" s="46"/>
      <c r="H1824" s="46"/>
      <c r="I1824" s="47"/>
      <c r="J1824" s="60"/>
    </row>
    <row r="1825" spans="2:10" x14ac:dyDescent="0.25">
      <c r="B1825" s="293">
        <v>121</v>
      </c>
      <c r="C1825" s="97" t="s">
        <v>1145</v>
      </c>
      <c r="D1825" s="70"/>
      <c r="E1825" s="45"/>
      <c r="F1825" s="22"/>
      <c r="G1825" s="46"/>
      <c r="H1825" s="46"/>
      <c r="I1825" s="47"/>
      <c r="J1825" s="60"/>
    </row>
    <row r="1826" spans="2:10" ht="210" x14ac:dyDescent="0.25">
      <c r="B1826" s="293"/>
      <c r="C1826" s="54" t="s">
        <v>1146</v>
      </c>
      <c r="D1826" s="70"/>
      <c r="E1826" s="45"/>
      <c r="F1826" s="22"/>
      <c r="G1826" s="46"/>
      <c r="H1826" s="46"/>
      <c r="I1826" s="47"/>
      <c r="J1826" s="60"/>
    </row>
    <row r="1827" spans="2:10" x14ac:dyDescent="0.25">
      <c r="B1827" s="293"/>
      <c r="C1827" s="173" t="s">
        <v>1042</v>
      </c>
      <c r="D1827" s="70"/>
      <c r="E1827" s="45"/>
      <c r="F1827" s="22"/>
      <c r="G1827" s="46"/>
      <c r="H1827" s="46"/>
      <c r="I1827" s="47"/>
      <c r="J1827" s="60"/>
    </row>
    <row r="1828" spans="2:10" x14ac:dyDescent="0.25">
      <c r="B1828" s="293"/>
      <c r="C1828" s="85" t="s">
        <v>1147</v>
      </c>
      <c r="D1828" s="51"/>
      <c r="E1828" s="45">
        <v>11.22</v>
      </c>
      <c r="F1828" s="22"/>
      <c r="G1828" s="46"/>
      <c r="H1828" s="46"/>
      <c r="I1828" s="47"/>
      <c r="J1828" s="60"/>
    </row>
    <row r="1829" spans="2:10" x14ac:dyDescent="0.25">
      <c r="B1829" s="293"/>
      <c r="C1829" s="85" t="s">
        <v>1148</v>
      </c>
      <c r="D1829" s="51"/>
      <c r="E1829" s="45">
        <v>1.2143999999999999</v>
      </c>
      <c r="F1829" s="22"/>
      <c r="G1829" s="46"/>
      <c r="H1829" s="46"/>
      <c r="I1829" s="47"/>
      <c r="J1829" s="60"/>
    </row>
    <row r="1830" spans="2:10" x14ac:dyDescent="0.25">
      <c r="B1830" s="293"/>
      <c r="C1830" s="85" t="s">
        <v>1149</v>
      </c>
      <c r="D1830" s="51"/>
      <c r="E1830" s="45">
        <v>42.558120000000002</v>
      </c>
      <c r="F1830" s="22"/>
      <c r="G1830" s="46"/>
      <c r="H1830" s="46"/>
      <c r="I1830" s="47"/>
      <c r="J1830" s="60"/>
    </row>
    <row r="1831" spans="2:10" x14ac:dyDescent="0.25">
      <c r="B1831" s="293"/>
      <c r="C1831" s="85" t="s">
        <v>1150</v>
      </c>
      <c r="D1831" s="51"/>
      <c r="E1831" s="45">
        <v>5.1744000000000003</v>
      </c>
      <c r="F1831" s="22"/>
      <c r="G1831" s="46"/>
      <c r="H1831" s="46"/>
      <c r="I1831" s="47"/>
      <c r="J1831" s="60"/>
    </row>
    <row r="1832" spans="2:10" x14ac:dyDescent="0.25">
      <c r="B1832" s="293"/>
      <c r="C1832" s="85" t="s">
        <v>1151</v>
      </c>
      <c r="D1832" s="51"/>
      <c r="E1832" s="45">
        <v>6.5485199999999999</v>
      </c>
      <c r="F1832" s="22"/>
      <c r="G1832" s="46"/>
      <c r="H1832" s="46"/>
      <c r="I1832" s="47"/>
      <c r="J1832" s="60"/>
    </row>
    <row r="1833" spans="2:10" x14ac:dyDescent="0.25">
      <c r="B1833" s="293"/>
      <c r="C1833" s="85" t="s">
        <v>1152</v>
      </c>
      <c r="D1833" s="51"/>
      <c r="E1833" s="45">
        <v>13.311540000000003</v>
      </c>
      <c r="F1833" s="22"/>
      <c r="G1833" s="46"/>
      <c r="H1833" s="46"/>
      <c r="I1833" s="47"/>
      <c r="J1833" s="60"/>
    </row>
    <row r="1834" spans="2:10" x14ac:dyDescent="0.25">
      <c r="B1834" s="293"/>
      <c r="C1834" s="85" t="s">
        <v>512</v>
      </c>
      <c r="D1834" s="51"/>
      <c r="E1834" s="45">
        <v>19.3325</v>
      </c>
      <c r="F1834" s="22"/>
      <c r="G1834" s="46"/>
      <c r="H1834" s="46"/>
      <c r="I1834" s="47"/>
      <c r="J1834" s="60"/>
    </row>
    <row r="1835" spans="2:10" x14ac:dyDescent="0.25">
      <c r="B1835" s="293"/>
      <c r="C1835" s="85" t="s">
        <v>1153</v>
      </c>
      <c r="D1835" s="51"/>
      <c r="E1835" s="45">
        <v>54.477500000000006</v>
      </c>
      <c r="F1835" s="22"/>
      <c r="G1835" s="46"/>
      <c r="H1835" s="46"/>
      <c r="I1835" s="47"/>
      <c r="J1835" s="60"/>
    </row>
    <row r="1836" spans="2:10" x14ac:dyDescent="0.25">
      <c r="B1836" s="293"/>
      <c r="C1836" s="85" t="s">
        <v>1154</v>
      </c>
      <c r="D1836" s="51"/>
      <c r="E1836" s="45">
        <v>64.062900000000013</v>
      </c>
      <c r="F1836" s="22"/>
      <c r="G1836" s="46"/>
      <c r="H1836" s="46"/>
      <c r="I1836" s="47"/>
      <c r="J1836" s="60"/>
    </row>
    <row r="1837" spans="2:10" x14ac:dyDescent="0.25">
      <c r="B1837" s="293"/>
      <c r="C1837" s="85" t="s">
        <v>1155</v>
      </c>
      <c r="D1837" s="51"/>
      <c r="E1837" s="45">
        <v>92.95</v>
      </c>
      <c r="F1837" s="22"/>
      <c r="G1837" s="46"/>
      <c r="H1837" s="46"/>
      <c r="I1837" s="47"/>
      <c r="J1837" s="60"/>
    </row>
    <row r="1838" spans="2:10" x14ac:dyDescent="0.25">
      <c r="B1838" s="293"/>
      <c r="C1838" s="81"/>
      <c r="D1838" s="51" t="s">
        <v>34</v>
      </c>
      <c r="E1838" s="56">
        <v>310.84988000000004</v>
      </c>
      <c r="F1838" s="22"/>
      <c r="G1838" s="46">
        <v>33.443682387044156</v>
      </c>
      <c r="H1838" s="46">
        <f>G1838*E1838</f>
        <v>10395.964656770791</v>
      </c>
      <c r="I1838" s="46"/>
      <c r="J1838" s="60"/>
    </row>
    <row r="1839" spans="2:10" x14ac:dyDescent="0.25">
      <c r="B1839" s="293"/>
      <c r="C1839" s="173" t="s">
        <v>1122</v>
      </c>
      <c r="D1839" s="70"/>
      <c r="E1839" s="45"/>
      <c r="F1839" s="22"/>
      <c r="G1839" s="46"/>
      <c r="H1839" s="46"/>
      <c r="I1839" s="47"/>
      <c r="J1839" s="60"/>
    </row>
    <row r="1840" spans="2:10" x14ac:dyDescent="0.25">
      <c r="B1840" s="293"/>
      <c r="C1840" s="81" t="s">
        <v>1156</v>
      </c>
      <c r="D1840" s="70"/>
      <c r="E1840" s="117">
        <v>12.870000000000001</v>
      </c>
      <c r="F1840" s="22"/>
      <c r="G1840" s="118"/>
      <c r="H1840" s="118"/>
      <c r="I1840" s="69"/>
      <c r="J1840" s="115"/>
    </row>
    <row r="1841" spans="2:10" x14ac:dyDescent="0.25">
      <c r="B1841" s="293"/>
      <c r="C1841" s="69" t="s">
        <v>1157</v>
      </c>
      <c r="D1841" s="70"/>
      <c r="E1841" s="45">
        <v>11.484</v>
      </c>
      <c r="F1841" s="22"/>
      <c r="G1841" s="46"/>
      <c r="H1841" s="46"/>
      <c r="I1841" s="47"/>
      <c r="J1841" s="60"/>
    </row>
    <row r="1842" spans="2:10" x14ac:dyDescent="0.25">
      <c r="B1842" s="293"/>
      <c r="C1842" s="69" t="s">
        <v>1158</v>
      </c>
      <c r="D1842" s="70"/>
      <c r="E1842" s="45">
        <v>52.602000000000004</v>
      </c>
      <c r="F1842" s="22"/>
      <c r="G1842" s="46"/>
      <c r="H1842" s="46"/>
      <c r="I1842" s="47"/>
      <c r="J1842" s="60"/>
    </row>
    <row r="1843" spans="2:10" x14ac:dyDescent="0.25">
      <c r="B1843" s="293"/>
      <c r="C1843" s="69" t="s">
        <v>1159</v>
      </c>
      <c r="D1843" s="70"/>
      <c r="E1843" s="45">
        <v>10.373000000000001</v>
      </c>
      <c r="F1843" s="22"/>
      <c r="G1843" s="46"/>
      <c r="H1843" s="46"/>
      <c r="I1843" s="47"/>
      <c r="J1843" s="60"/>
    </row>
    <row r="1844" spans="2:10" x14ac:dyDescent="0.25">
      <c r="B1844" s="293"/>
      <c r="C1844" s="69" t="s">
        <v>1160</v>
      </c>
      <c r="D1844" s="70"/>
      <c r="E1844" s="45">
        <v>2.6179999999999999</v>
      </c>
      <c r="F1844" s="22"/>
      <c r="G1844" s="46"/>
      <c r="H1844" s="46"/>
      <c r="I1844" s="47"/>
      <c r="J1844" s="60"/>
    </row>
    <row r="1845" spans="2:10" x14ac:dyDescent="0.25">
      <c r="B1845" s="293"/>
      <c r="C1845" s="81"/>
      <c r="D1845" s="70" t="s">
        <v>34</v>
      </c>
      <c r="E1845" s="56">
        <v>89.947000000000003</v>
      </c>
      <c r="F1845" s="22"/>
      <c r="G1845" s="46">
        <v>33.443682387044156</v>
      </c>
      <c r="H1845" s="46">
        <f>G1845*E1845</f>
        <v>3008.1588996674609</v>
      </c>
      <c r="I1845" s="46"/>
      <c r="J1845" s="60"/>
    </row>
    <row r="1846" spans="2:10" x14ac:dyDescent="0.25">
      <c r="B1846" s="293"/>
      <c r="C1846" s="64"/>
      <c r="D1846" s="70"/>
      <c r="E1846" s="45"/>
      <c r="F1846" s="22"/>
      <c r="G1846" s="46"/>
      <c r="H1846" s="46"/>
      <c r="I1846" s="47"/>
      <c r="J1846" s="60"/>
    </row>
    <row r="1847" spans="2:10" x14ac:dyDescent="0.25">
      <c r="B1847" s="293">
        <v>122</v>
      </c>
      <c r="C1847" s="73" t="s">
        <v>1161</v>
      </c>
      <c r="D1847" s="70"/>
      <c r="E1847" s="45"/>
      <c r="F1847" s="22"/>
      <c r="G1847" s="46"/>
      <c r="H1847" s="46"/>
      <c r="I1847" s="47"/>
      <c r="J1847" s="60"/>
    </row>
    <row r="1848" spans="2:10" ht="135" x14ac:dyDescent="0.25">
      <c r="B1848" s="293"/>
      <c r="C1848" s="54" t="s">
        <v>1162</v>
      </c>
      <c r="D1848" s="70"/>
      <c r="E1848" s="45"/>
      <c r="F1848" s="22"/>
      <c r="G1848" s="46"/>
      <c r="H1848" s="46"/>
      <c r="I1848" s="47"/>
      <c r="J1848" s="60"/>
    </row>
    <row r="1849" spans="2:10" x14ac:dyDescent="0.25">
      <c r="B1849" s="293"/>
      <c r="C1849" s="81" t="s">
        <v>1163</v>
      </c>
      <c r="D1849" s="70" t="s">
        <v>18</v>
      </c>
      <c r="E1849" s="56">
        <v>1</v>
      </c>
      <c r="F1849" s="22"/>
      <c r="G1849" s="46">
        <v>2090.2301491902599</v>
      </c>
      <c r="H1849" s="46">
        <f>G1849*E1849</f>
        <v>2090.2301491902599</v>
      </c>
      <c r="I1849" s="46"/>
      <c r="J1849" s="60"/>
    </row>
    <row r="1850" spans="2:10" x14ac:dyDescent="0.25">
      <c r="B1850" s="293"/>
      <c r="C1850" s="81"/>
      <c r="D1850" s="70"/>
      <c r="E1850" s="45"/>
      <c r="F1850" s="22"/>
      <c r="G1850" s="46"/>
      <c r="H1850" s="46"/>
      <c r="I1850" s="47"/>
      <c r="J1850" s="60"/>
    </row>
    <row r="1851" spans="2:10" x14ac:dyDescent="0.25">
      <c r="B1851" s="293">
        <v>123</v>
      </c>
      <c r="C1851" s="73" t="s">
        <v>1164</v>
      </c>
      <c r="D1851" s="70"/>
      <c r="E1851" s="45"/>
      <c r="F1851" s="22"/>
      <c r="G1851" s="46"/>
      <c r="H1851" s="46"/>
      <c r="I1851" s="47"/>
      <c r="J1851" s="60"/>
    </row>
    <row r="1852" spans="2:10" ht="165" x14ac:dyDescent="0.25">
      <c r="B1852" s="293"/>
      <c r="C1852" s="64" t="s">
        <v>1165</v>
      </c>
      <c r="D1852" s="70"/>
      <c r="E1852" s="45"/>
      <c r="F1852" s="22"/>
      <c r="G1852" s="46"/>
      <c r="H1852" s="46"/>
      <c r="I1852" s="47"/>
      <c r="J1852" s="60"/>
    </row>
    <row r="1853" spans="2:10" x14ac:dyDescent="0.25">
      <c r="B1853" s="293"/>
      <c r="C1853" s="81" t="s">
        <v>1163</v>
      </c>
      <c r="D1853" s="70" t="s">
        <v>18</v>
      </c>
      <c r="E1853" s="56">
        <v>1</v>
      </c>
      <c r="F1853" s="22"/>
      <c r="G1853" s="46">
        <v>2090.2301491902599</v>
      </c>
      <c r="H1853" s="46">
        <f>G1853*E1853</f>
        <v>2090.2301491902599</v>
      </c>
      <c r="I1853" s="46"/>
      <c r="J1853" s="60"/>
    </row>
    <row r="1854" spans="2:10" x14ac:dyDescent="0.25">
      <c r="B1854" s="293"/>
      <c r="C1854" s="64"/>
      <c r="D1854" s="70"/>
      <c r="E1854" s="45"/>
      <c r="F1854" s="22"/>
      <c r="G1854" s="46"/>
      <c r="H1854" s="46"/>
      <c r="I1854" s="47"/>
      <c r="J1854" s="60"/>
    </row>
    <row r="1855" spans="2:10" x14ac:dyDescent="0.25">
      <c r="B1855" s="293">
        <v>124</v>
      </c>
      <c r="C1855" s="97" t="s">
        <v>1166</v>
      </c>
      <c r="D1855" s="70"/>
      <c r="E1855" s="45"/>
      <c r="F1855" s="22"/>
      <c r="G1855" s="46"/>
      <c r="H1855" s="46"/>
      <c r="I1855" s="47"/>
      <c r="J1855" s="60"/>
    </row>
    <row r="1856" spans="2:10" ht="285" x14ac:dyDescent="0.25">
      <c r="B1856" s="293"/>
      <c r="C1856" s="54" t="s">
        <v>1167</v>
      </c>
      <c r="D1856" s="70"/>
      <c r="E1856" s="45"/>
      <c r="F1856" s="22"/>
      <c r="G1856" s="46"/>
      <c r="H1856" s="46"/>
      <c r="I1856" s="47"/>
      <c r="J1856" s="60"/>
    </row>
    <row r="1857" spans="2:10" x14ac:dyDescent="0.25">
      <c r="B1857" s="293"/>
      <c r="C1857" s="81" t="s">
        <v>1168</v>
      </c>
      <c r="D1857" s="70"/>
      <c r="E1857" s="45">
        <v>167.56079999999997</v>
      </c>
      <c r="F1857" s="22"/>
      <c r="G1857" s="46"/>
      <c r="H1857" s="46"/>
      <c r="I1857" s="47"/>
      <c r="J1857" s="60"/>
    </row>
    <row r="1858" spans="2:10" x14ac:dyDescent="0.25">
      <c r="B1858" s="293"/>
      <c r="C1858" s="81" t="s">
        <v>1169</v>
      </c>
      <c r="D1858" s="70"/>
      <c r="E1858" s="45">
        <v>13.571250000000001</v>
      </c>
      <c r="F1858" s="22"/>
      <c r="G1858" s="46"/>
      <c r="H1858" s="46"/>
      <c r="I1858" s="47"/>
      <c r="J1858" s="60"/>
    </row>
    <row r="1859" spans="2:10" x14ac:dyDescent="0.25">
      <c r="B1859" s="293"/>
      <c r="C1859" s="81" t="s">
        <v>1170</v>
      </c>
      <c r="D1859" s="70"/>
      <c r="E1859" s="45">
        <v>21.004500000000004</v>
      </c>
      <c r="F1859" s="22"/>
      <c r="G1859" s="46"/>
      <c r="H1859" s="46"/>
      <c r="I1859" s="47"/>
      <c r="J1859" s="60"/>
    </row>
    <row r="1860" spans="2:10" x14ac:dyDescent="0.25">
      <c r="B1860" s="293"/>
      <c r="C1860" s="81"/>
      <c r="D1860" s="70"/>
      <c r="E1860" s="45">
        <v>13.310000000000002</v>
      </c>
      <c r="F1860" s="22"/>
      <c r="G1860" s="46"/>
      <c r="H1860" s="46"/>
      <c r="I1860" s="47"/>
      <c r="J1860" s="60"/>
    </row>
    <row r="1861" spans="2:10" x14ac:dyDescent="0.25">
      <c r="B1861" s="293"/>
      <c r="C1861" s="81" t="s">
        <v>1171</v>
      </c>
      <c r="D1861" s="70"/>
      <c r="E1861" s="45">
        <v>60.013249999999999</v>
      </c>
      <c r="F1861" s="22"/>
      <c r="G1861" s="46"/>
      <c r="H1861" s="46"/>
      <c r="I1861" s="47"/>
      <c r="J1861" s="60"/>
    </row>
    <row r="1862" spans="2:10" x14ac:dyDescent="0.25">
      <c r="B1862" s="293"/>
      <c r="C1862" s="81"/>
      <c r="D1862" s="70"/>
      <c r="E1862" s="45">
        <v>20.405000000000001</v>
      </c>
      <c r="F1862" s="22"/>
      <c r="G1862" s="46"/>
      <c r="H1862" s="46"/>
      <c r="I1862" s="47"/>
      <c r="J1862" s="60"/>
    </row>
    <row r="1863" spans="2:10" x14ac:dyDescent="0.25">
      <c r="B1863" s="293"/>
      <c r="C1863" s="64"/>
      <c r="D1863" s="70" t="s">
        <v>34</v>
      </c>
      <c r="E1863" s="56">
        <v>295.86479999999995</v>
      </c>
      <c r="F1863" s="22"/>
      <c r="G1863" s="46">
        <v>41.804602983805196</v>
      </c>
      <c r="H1863" s="46">
        <f>G1863*E1863</f>
        <v>12368.510500882925</v>
      </c>
      <c r="I1863" s="46"/>
      <c r="J1863" s="60"/>
    </row>
    <row r="1864" spans="2:10" x14ac:dyDescent="0.25">
      <c r="B1864" s="293"/>
      <c r="C1864" s="64"/>
      <c r="D1864" s="70"/>
      <c r="E1864" s="45"/>
      <c r="F1864" s="22"/>
      <c r="G1864" s="46"/>
      <c r="H1864" s="46"/>
      <c r="I1864" s="47"/>
      <c r="J1864" s="60"/>
    </row>
    <row r="1865" spans="2:10" x14ac:dyDescent="0.25">
      <c r="B1865" s="293">
        <v>125</v>
      </c>
      <c r="C1865" s="97" t="s">
        <v>1172</v>
      </c>
      <c r="D1865" s="70"/>
      <c r="E1865" s="45"/>
      <c r="F1865" s="22"/>
      <c r="G1865" s="46"/>
      <c r="H1865" s="46"/>
      <c r="I1865" s="47"/>
      <c r="J1865" s="60"/>
    </row>
    <row r="1866" spans="2:10" ht="345" x14ac:dyDescent="0.25">
      <c r="B1866" s="293"/>
      <c r="C1866" s="54" t="s">
        <v>1173</v>
      </c>
      <c r="D1866" s="70"/>
      <c r="E1866" s="45"/>
      <c r="F1866" s="22"/>
      <c r="G1866" s="46"/>
      <c r="H1866" s="46"/>
      <c r="I1866" s="47"/>
      <c r="J1866" s="60"/>
    </row>
    <row r="1867" spans="2:10" ht="135" x14ac:dyDescent="0.25">
      <c r="B1867" s="293"/>
      <c r="C1867" s="54" t="s">
        <v>1174</v>
      </c>
      <c r="D1867" s="70"/>
      <c r="E1867" s="45"/>
      <c r="F1867" s="22"/>
      <c r="G1867" s="46"/>
      <c r="H1867" s="46"/>
      <c r="I1867" s="47"/>
      <c r="J1867" s="60"/>
    </row>
    <row r="1868" spans="2:10" x14ac:dyDescent="0.25">
      <c r="B1868" s="293"/>
      <c r="C1868" s="162" t="s">
        <v>1175</v>
      </c>
      <c r="D1868" s="70"/>
      <c r="E1868" s="45">
        <v>46.703800000000001</v>
      </c>
      <c r="F1868" s="22"/>
      <c r="G1868" s="46"/>
      <c r="H1868" s="46"/>
      <c r="I1868" s="47"/>
      <c r="J1868" s="60"/>
    </row>
    <row r="1869" spans="2:10" x14ac:dyDescent="0.25">
      <c r="B1869" s="293"/>
      <c r="C1869" s="54"/>
      <c r="D1869" s="70"/>
      <c r="E1869" s="45">
        <v>18.519600000000004</v>
      </c>
      <c r="F1869" s="22"/>
      <c r="G1869" s="46"/>
      <c r="H1869" s="46"/>
      <c r="I1869" s="47"/>
      <c r="J1869" s="60"/>
    </row>
    <row r="1870" spans="2:10" x14ac:dyDescent="0.25">
      <c r="B1870" s="293"/>
      <c r="C1870" s="54"/>
      <c r="D1870" s="70"/>
      <c r="E1870" s="45">
        <v>80.767499999999998</v>
      </c>
      <c r="F1870" s="22"/>
      <c r="G1870" s="46"/>
      <c r="H1870" s="46"/>
      <c r="I1870" s="47"/>
      <c r="J1870" s="60"/>
    </row>
    <row r="1871" spans="2:10" x14ac:dyDescent="0.25">
      <c r="B1871" s="293"/>
      <c r="C1871" s="54"/>
      <c r="D1871" s="70"/>
      <c r="E1871" s="45">
        <v>16.39</v>
      </c>
      <c r="F1871" s="22"/>
      <c r="G1871" s="46"/>
      <c r="H1871" s="46"/>
      <c r="I1871" s="47"/>
      <c r="J1871" s="60"/>
    </row>
    <row r="1872" spans="2:10" x14ac:dyDescent="0.25">
      <c r="B1872" s="293"/>
      <c r="C1872" s="54"/>
      <c r="D1872" s="70"/>
      <c r="E1872" s="45">
        <v>27.873450000000002</v>
      </c>
      <c r="F1872" s="22"/>
      <c r="G1872" s="46"/>
      <c r="H1872" s="46"/>
      <c r="I1872" s="47"/>
      <c r="J1872" s="60"/>
    </row>
    <row r="1873" spans="2:10" x14ac:dyDescent="0.25">
      <c r="B1873" s="293"/>
      <c r="C1873" s="162" t="s">
        <v>28</v>
      </c>
      <c r="D1873" s="70"/>
      <c r="E1873" s="45">
        <v>12.36345</v>
      </c>
      <c r="F1873" s="22"/>
      <c r="G1873" s="46"/>
      <c r="H1873" s="46"/>
      <c r="I1873" s="47"/>
      <c r="J1873" s="60"/>
    </row>
    <row r="1874" spans="2:10" x14ac:dyDescent="0.25">
      <c r="B1874" s="293"/>
      <c r="C1874" s="81"/>
      <c r="D1874" s="70"/>
      <c r="E1874" s="45">
        <v>11.540319999999999</v>
      </c>
      <c r="F1874" s="22"/>
      <c r="G1874" s="46"/>
      <c r="H1874" s="46"/>
      <c r="I1874" s="47"/>
      <c r="J1874" s="60"/>
    </row>
    <row r="1875" spans="2:10" x14ac:dyDescent="0.25">
      <c r="B1875" s="293"/>
      <c r="C1875" s="81"/>
      <c r="D1875" s="70"/>
      <c r="E1875" s="45">
        <v>19.5657</v>
      </c>
      <c r="F1875" s="22"/>
      <c r="G1875" s="46"/>
      <c r="H1875" s="46"/>
      <c r="I1875" s="47"/>
      <c r="J1875" s="60"/>
    </row>
    <row r="1876" spans="2:10" x14ac:dyDescent="0.25">
      <c r="B1876" s="293"/>
      <c r="C1876" s="162" t="s">
        <v>49</v>
      </c>
      <c r="D1876" s="70"/>
      <c r="E1876" s="45">
        <v>28.014250000000001</v>
      </c>
      <c r="F1876" s="22"/>
      <c r="G1876" s="46"/>
      <c r="H1876" s="46"/>
      <c r="I1876" s="47"/>
      <c r="J1876" s="60"/>
    </row>
    <row r="1877" spans="2:10" x14ac:dyDescent="0.25">
      <c r="B1877" s="293"/>
      <c r="C1877" s="162" t="s">
        <v>1176</v>
      </c>
      <c r="D1877" s="70"/>
      <c r="E1877" s="45">
        <v>83.459860000000006</v>
      </c>
      <c r="F1877" s="22"/>
      <c r="G1877" s="46"/>
      <c r="H1877" s="46"/>
      <c r="I1877" s="47"/>
      <c r="J1877" s="60"/>
    </row>
    <row r="1878" spans="2:10" x14ac:dyDescent="0.25">
      <c r="B1878" s="293"/>
      <c r="C1878" s="162" t="s">
        <v>1177</v>
      </c>
      <c r="D1878" s="70"/>
      <c r="E1878" s="45"/>
      <c r="F1878" s="22"/>
      <c r="G1878" s="46"/>
      <c r="H1878" s="46"/>
      <c r="I1878" s="47"/>
      <c r="J1878" s="60"/>
    </row>
    <row r="1879" spans="2:10" x14ac:dyDescent="0.25">
      <c r="B1879" s="293"/>
      <c r="C1879" s="81" t="s">
        <v>1178</v>
      </c>
      <c r="D1879" s="70"/>
      <c r="E1879" s="45">
        <v>241.1123</v>
      </c>
      <c r="F1879" s="22"/>
      <c r="G1879" s="46"/>
      <c r="H1879" s="46"/>
      <c r="I1879" s="47"/>
      <c r="J1879" s="60"/>
    </row>
    <row r="1880" spans="2:10" x14ac:dyDescent="0.25">
      <c r="B1880" s="293"/>
      <c r="C1880" s="81" t="s">
        <v>1179</v>
      </c>
      <c r="D1880" s="70"/>
      <c r="E1880" s="45">
        <v>31.4237</v>
      </c>
      <c r="F1880" s="22"/>
      <c r="G1880" s="46"/>
      <c r="H1880" s="46"/>
      <c r="I1880" s="47"/>
      <c r="J1880" s="60"/>
    </row>
    <row r="1881" spans="2:10" x14ac:dyDescent="0.25">
      <c r="B1881" s="293"/>
      <c r="C1881" s="81" t="s">
        <v>1180</v>
      </c>
      <c r="D1881" s="70"/>
      <c r="E1881" s="45">
        <v>15.477000000000002</v>
      </c>
      <c r="F1881" s="22"/>
      <c r="G1881" s="46"/>
      <c r="H1881" s="46"/>
      <c r="I1881" s="47"/>
      <c r="J1881" s="60"/>
    </row>
    <row r="1882" spans="2:10" x14ac:dyDescent="0.25">
      <c r="B1882" s="293"/>
      <c r="C1882" s="81" t="s">
        <v>1181</v>
      </c>
      <c r="D1882" s="70"/>
      <c r="E1882" s="45">
        <v>57.114750000000001</v>
      </c>
      <c r="F1882" s="22"/>
      <c r="G1882" s="46"/>
      <c r="H1882" s="46"/>
      <c r="I1882" s="47"/>
      <c r="J1882" s="60"/>
    </row>
    <row r="1883" spans="2:10" x14ac:dyDescent="0.25">
      <c r="B1883" s="293"/>
      <c r="C1883" s="81"/>
      <c r="D1883" s="70"/>
      <c r="E1883" s="45">
        <v>50.082999999999998</v>
      </c>
      <c r="F1883" s="22"/>
      <c r="G1883" s="46"/>
      <c r="H1883" s="46"/>
      <c r="I1883" s="47"/>
      <c r="J1883" s="60"/>
    </row>
    <row r="1884" spans="2:10" x14ac:dyDescent="0.25">
      <c r="B1884" s="293"/>
      <c r="C1884" s="81" t="s">
        <v>244</v>
      </c>
      <c r="D1884" s="70"/>
      <c r="E1884" s="45">
        <v>13.123110000000002</v>
      </c>
      <c r="F1884" s="22"/>
      <c r="G1884" s="46"/>
      <c r="H1884" s="46"/>
      <c r="I1884" s="47"/>
      <c r="J1884" s="60"/>
    </row>
    <row r="1885" spans="2:10" x14ac:dyDescent="0.25">
      <c r="B1885" s="293"/>
      <c r="C1885" s="81" t="s">
        <v>234</v>
      </c>
      <c r="D1885" s="70"/>
      <c r="E1885" s="45">
        <v>16.478000000000002</v>
      </c>
      <c r="F1885" s="22"/>
      <c r="G1885" s="46"/>
      <c r="H1885" s="46"/>
      <c r="I1885" s="47"/>
      <c r="J1885" s="60"/>
    </row>
    <row r="1886" spans="2:10" x14ac:dyDescent="0.25">
      <c r="B1886" s="293"/>
      <c r="C1886" s="81" t="s">
        <v>1182</v>
      </c>
      <c r="D1886" s="70"/>
      <c r="E1886" s="45">
        <v>52.384749999999997</v>
      </c>
      <c r="F1886" s="22"/>
      <c r="G1886" s="46"/>
      <c r="H1886" s="46"/>
      <c r="I1886" s="47"/>
      <c r="J1886" s="60"/>
    </row>
    <row r="1887" spans="2:10" x14ac:dyDescent="0.25">
      <c r="B1887" s="293"/>
      <c r="C1887" s="81" t="s">
        <v>1183</v>
      </c>
      <c r="D1887" s="70"/>
      <c r="E1887" s="45"/>
      <c r="F1887" s="22"/>
      <c r="G1887" s="46"/>
      <c r="H1887" s="46"/>
      <c r="I1887" s="47"/>
      <c r="J1887" s="60"/>
    </row>
    <row r="1888" spans="2:10" x14ac:dyDescent="0.25">
      <c r="B1888" s="293"/>
      <c r="C1888" s="81" t="s">
        <v>1184</v>
      </c>
      <c r="D1888" s="70"/>
      <c r="E1888" s="45">
        <v>62.024160000000009</v>
      </c>
      <c r="F1888" s="22"/>
      <c r="G1888" s="46"/>
      <c r="H1888" s="46"/>
      <c r="I1888" s="47"/>
      <c r="J1888" s="60"/>
    </row>
    <row r="1889" spans="2:10" x14ac:dyDescent="0.25">
      <c r="B1889" s="293"/>
      <c r="C1889" s="162" t="s">
        <v>1185</v>
      </c>
      <c r="D1889" s="70"/>
      <c r="E1889" s="45">
        <v>3.8362500000000006</v>
      </c>
      <c r="F1889" s="22"/>
      <c r="G1889" s="46"/>
      <c r="H1889" s="46"/>
      <c r="I1889" s="47"/>
      <c r="J1889" s="60"/>
    </row>
    <row r="1890" spans="2:10" x14ac:dyDescent="0.25">
      <c r="B1890" s="293"/>
      <c r="C1890" s="81"/>
      <c r="D1890" s="70"/>
      <c r="E1890" s="45">
        <v>6.0500000000000007</v>
      </c>
      <c r="F1890" s="22"/>
      <c r="G1890" s="46"/>
      <c r="H1890" s="46"/>
      <c r="I1890" s="47"/>
      <c r="J1890" s="60"/>
    </row>
    <row r="1891" spans="2:10" x14ac:dyDescent="0.25">
      <c r="B1891" s="293"/>
      <c r="C1891" s="81"/>
      <c r="D1891" s="70"/>
      <c r="E1891" s="45">
        <v>22.638000000000005</v>
      </c>
      <c r="F1891" s="22"/>
      <c r="G1891" s="46"/>
      <c r="H1891" s="46"/>
      <c r="I1891" s="47"/>
      <c r="J1891" s="60"/>
    </row>
    <row r="1892" spans="2:10" x14ac:dyDescent="0.25">
      <c r="B1892" s="293"/>
      <c r="C1892" s="162" t="s">
        <v>1186</v>
      </c>
      <c r="D1892" s="70"/>
      <c r="E1892" s="45">
        <v>13.09704</v>
      </c>
      <c r="F1892" s="22"/>
      <c r="G1892" s="46"/>
      <c r="H1892" s="46"/>
      <c r="I1892" s="47"/>
      <c r="J1892" s="60"/>
    </row>
    <row r="1893" spans="2:10" x14ac:dyDescent="0.25">
      <c r="B1893" s="293"/>
      <c r="C1893" s="81"/>
      <c r="D1893" s="70"/>
      <c r="E1893" s="45">
        <v>11.404800000000003</v>
      </c>
      <c r="F1893" s="22"/>
      <c r="G1893" s="46"/>
      <c r="H1893" s="46"/>
      <c r="I1893" s="47"/>
      <c r="J1893" s="60"/>
    </row>
    <row r="1894" spans="2:10" x14ac:dyDescent="0.25">
      <c r="B1894" s="293"/>
      <c r="C1894" s="81"/>
      <c r="D1894" s="70"/>
      <c r="E1894" s="45">
        <v>15.889279999999999</v>
      </c>
      <c r="F1894" s="22"/>
      <c r="G1894" s="46"/>
      <c r="H1894" s="46"/>
      <c r="I1894" s="47"/>
      <c r="J1894" s="60"/>
    </row>
    <row r="1895" spans="2:10" x14ac:dyDescent="0.25">
      <c r="B1895" s="293"/>
      <c r="C1895" s="81"/>
      <c r="D1895" s="70"/>
      <c r="E1895" s="45">
        <v>18.238440000000004</v>
      </c>
      <c r="F1895" s="22"/>
      <c r="G1895" s="46"/>
      <c r="H1895" s="46"/>
      <c r="I1895" s="47"/>
      <c r="J1895" s="60"/>
    </row>
    <row r="1896" spans="2:10" x14ac:dyDescent="0.25">
      <c r="B1896" s="293"/>
      <c r="C1896" s="162" t="s">
        <v>1187</v>
      </c>
      <c r="D1896" s="70"/>
      <c r="E1896" s="45">
        <v>36.59040000000001</v>
      </c>
      <c r="F1896" s="22"/>
      <c r="G1896" s="46"/>
      <c r="H1896" s="46"/>
      <c r="I1896" s="47"/>
      <c r="J1896" s="60"/>
    </row>
    <row r="1897" spans="2:10" x14ac:dyDescent="0.25">
      <c r="B1897" s="293"/>
      <c r="C1897" s="162"/>
      <c r="D1897" s="70"/>
      <c r="E1897" s="45">
        <v>4.7355</v>
      </c>
      <c r="F1897" s="22"/>
      <c r="G1897" s="46"/>
      <c r="H1897" s="46"/>
      <c r="I1897" s="47"/>
      <c r="J1897" s="60"/>
    </row>
    <row r="1898" spans="2:10" x14ac:dyDescent="0.25">
      <c r="B1898" s="293"/>
      <c r="C1898" s="162" t="s">
        <v>1188</v>
      </c>
      <c r="D1898" s="70"/>
      <c r="E1898" s="45">
        <v>23.410346666666669</v>
      </c>
      <c r="F1898" s="22"/>
      <c r="G1898" s="46"/>
      <c r="H1898" s="46"/>
      <c r="I1898" s="47"/>
      <c r="J1898" s="60"/>
    </row>
    <row r="1899" spans="2:10" x14ac:dyDescent="0.25">
      <c r="B1899" s="293"/>
      <c r="C1899" s="162"/>
      <c r="D1899" s="70"/>
      <c r="E1899" s="45">
        <v>7.1071000000000009</v>
      </c>
      <c r="F1899" s="22"/>
      <c r="G1899" s="46"/>
      <c r="H1899" s="46"/>
      <c r="I1899" s="47"/>
      <c r="J1899" s="60"/>
    </row>
    <row r="1900" spans="2:10" x14ac:dyDescent="0.25">
      <c r="B1900" s="293"/>
      <c r="C1900" s="64"/>
      <c r="D1900" s="70" t="s">
        <v>34</v>
      </c>
      <c r="E1900" s="56">
        <v>1047.4158566666667</v>
      </c>
      <c r="F1900" s="22"/>
      <c r="G1900" s="46">
        <v>55.739470645073595</v>
      </c>
      <c r="H1900" s="46">
        <f>G1900*E1900</f>
        <v>58382.40539585628</v>
      </c>
      <c r="I1900" s="46"/>
      <c r="J1900" s="60"/>
    </row>
    <row r="1901" spans="2:10" x14ac:dyDescent="0.25">
      <c r="B1901" s="293"/>
      <c r="C1901" s="64"/>
      <c r="D1901" s="70"/>
      <c r="E1901" s="45"/>
      <c r="F1901" s="22"/>
      <c r="G1901" s="46"/>
      <c r="H1901" s="46"/>
      <c r="I1901" s="47"/>
      <c r="J1901" s="60"/>
    </row>
    <row r="1902" spans="2:10" ht="30" x14ac:dyDescent="0.25">
      <c r="B1902" s="293">
        <v>126</v>
      </c>
      <c r="C1902" s="73" t="s">
        <v>1189</v>
      </c>
      <c r="D1902" s="70"/>
      <c r="E1902" s="45"/>
      <c r="F1902" s="22"/>
      <c r="G1902" s="46"/>
      <c r="H1902" s="46"/>
      <c r="I1902" s="47"/>
      <c r="J1902" s="60"/>
    </row>
    <row r="1903" spans="2:10" ht="210" x14ac:dyDescent="0.25">
      <c r="B1903" s="293"/>
      <c r="C1903" s="54" t="s">
        <v>1190</v>
      </c>
      <c r="D1903" s="70"/>
      <c r="E1903" s="45"/>
      <c r="F1903" s="22"/>
      <c r="G1903" s="46"/>
      <c r="H1903" s="46"/>
      <c r="I1903" s="47"/>
      <c r="J1903" s="60"/>
    </row>
    <row r="1904" spans="2:10" x14ac:dyDescent="0.25">
      <c r="B1904" s="293"/>
      <c r="C1904" s="69" t="s">
        <v>1191</v>
      </c>
      <c r="D1904" s="70"/>
      <c r="E1904" s="45">
        <v>5.6271599999999999</v>
      </c>
      <c r="F1904" s="22"/>
      <c r="G1904" s="46"/>
      <c r="H1904" s="46"/>
      <c r="I1904" s="47"/>
      <c r="J1904" s="60"/>
    </row>
    <row r="1905" spans="2:10" x14ac:dyDescent="0.25">
      <c r="B1905" s="293"/>
      <c r="C1905" s="69" t="s">
        <v>1192</v>
      </c>
      <c r="D1905" s="70"/>
      <c r="E1905" s="45">
        <v>7.15</v>
      </c>
      <c r="F1905" s="22"/>
      <c r="G1905" s="46"/>
      <c r="H1905" s="46"/>
      <c r="I1905" s="47"/>
      <c r="J1905" s="60"/>
    </row>
    <row r="1906" spans="2:10" x14ac:dyDescent="0.25">
      <c r="B1906" s="293"/>
      <c r="C1906" s="85" t="s">
        <v>1193</v>
      </c>
      <c r="D1906" s="51"/>
      <c r="E1906" s="45">
        <v>11.22</v>
      </c>
      <c r="F1906" s="22"/>
      <c r="G1906" s="46"/>
      <c r="H1906" s="46"/>
      <c r="I1906" s="47"/>
      <c r="J1906" s="60"/>
    </row>
    <row r="1907" spans="2:10" x14ac:dyDescent="0.25">
      <c r="B1907" s="293"/>
      <c r="C1907" s="85" t="s">
        <v>1194</v>
      </c>
      <c r="D1907" s="51"/>
      <c r="E1907" s="45">
        <v>1.2143999999999999</v>
      </c>
      <c r="F1907" s="22"/>
      <c r="G1907" s="46"/>
      <c r="H1907" s="46"/>
      <c r="I1907" s="47"/>
      <c r="J1907" s="60"/>
    </row>
    <row r="1908" spans="2:10" x14ac:dyDescent="0.25">
      <c r="B1908" s="293"/>
      <c r="C1908" s="85" t="s">
        <v>1195</v>
      </c>
      <c r="D1908" s="51"/>
      <c r="E1908" s="45">
        <v>42.558120000000002</v>
      </c>
      <c r="F1908" s="22"/>
      <c r="G1908" s="46"/>
      <c r="H1908" s="46"/>
      <c r="I1908" s="47"/>
      <c r="J1908" s="60"/>
    </row>
    <row r="1909" spans="2:10" x14ac:dyDescent="0.25">
      <c r="B1909" s="293"/>
      <c r="C1909" s="85" t="s">
        <v>177</v>
      </c>
      <c r="D1909" s="51"/>
      <c r="E1909" s="45">
        <v>19.8</v>
      </c>
      <c r="F1909" s="22"/>
      <c r="G1909" s="46"/>
      <c r="H1909" s="46"/>
      <c r="I1909" s="47"/>
      <c r="J1909" s="60"/>
    </row>
    <row r="1910" spans="2:10" x14ac:dyDescent="0.25">
      <c r="B1910" s="293"/>
      <c r="C1910" s="64"/>
      <c r="D1910" s="70" t="s">
        <v>34</v>
      </c>
      <c r="E1910" s="56">
        <v>87.569680000000005</v>
      </c>
      <c r="F1910" s="22"/>
      <c r="G1910" s="46">
        <v>39.017629451551514</v>
      </c>
      <c r="H1910" s="46">
        <f>G1910*E1910</f>
        <v>3416.7613254309417</v>
      </c>
      <c r="I1910" s="46"/>
      <c r="J1910" s="60"/>
    </row>
    <row r="1911" spans="2:10" x14ac:dyDescent="0.25">
      <c r="B1911" s="293"/>
      <c r="C1911" s="81"/>
      <c r="D1911" s="70"/>
      <c r="E1911" s="45"/>
      <c r="F1911" s="22"/>
      <c r="G1911" s="46"/>
      <c r="H1911" s="46"/>
      <c r="I1911" s="47"/>
      <c r="J1911" s="60"/>
    </row>
    <row r="1912" spans="2:10" x14ac:dyDescent="0.25">
      <c r="B1912" s="293">
        <v>127</v>
      </c>
      <c r="C1912" s="73" t="s">
        <v>1196</v>
      </c>
      <c r="D1912" s="70"/>
      <c r="E1912" s="45"/>
      <c r="F1912" s="22"/>
      <c r="G1912" s="46"/>
      <c r="H1912" s="46"/>
      <c r="I1912" s="47"/>
      <c r="J1912" s="60"/>
    </row>
    <row r="1913" spans="2:10" ht="330" x14ac:dyDescent="0.25">
      <c r="B1913" s="293"/>
      <c r="C1913" s="54" t="s">
        <v>1197</v>
      </c>
      <c r="D1913" s="70"/>
      <c r="E1913" s="45"/>
      <c r="F1913" s="22"/>
      <c r="G1913" s="46"/>
      <c r="H1913" s="46"/>
      <c r="I1913" s="47"/>
      <c r="J1913" s="60"/>
    </row>
    <row r="1914" spans="2:10" x14ac:dyDescent="0.25">
      <c r="B1914" s="293"/>
      <c r="C1914" s="81" t="s">
        <v>1198</v>
      </c>
      <c r="D1914" s="70"/>
      <c r="E1914" s="45">
        <v>141.24</v>
      </c>
      <c r="F1914" s="22"/>
      <c r="G1914" s="46"/>
      <c r="H1914" s="46"/>
      <c r="I1914" s="47"/>
      <c r="J1914" s="60"/>
    </row>
    <row r="1915" spans="2:10" x14ac:dyDescent="0.25">
      <c r="B1915" s="293"/>
      <c r="C1915" s="81" t="s">
        <v>1199</v>
      </c>
      <c r="D1915" s="70"/>
      <c r="E1915" s="45">
        <v>76.890000000000015</v>
      </c>
      <c r="F1915" s="22"/>
      <c r="G1915" s="46"/>
      <c r="H1915" s="46"/>
      <c r="I1915" s="47"/>
      <c r="J1915" s="60"/>
    </row>
    <row r="1916" spans="2:10" x14ac:dyDescent="0.25">
      <c r="B1916" s="293"/>
      <c r="C1916" s="145"/>
      <c r="D1916" s="70" t="s">
        <v>34</v>
      </c>
      <c r="E1916" s="56">
        <v>218.13000000000002</v>
      </c>
      <c r="F1916" s="22"/>
      <c r="G1916" s="46">
        <v>22.29578825802944</v>
      </c>
      <c r="H1916" s="46">
        <f>G1916*E1916</f>
        <v>4863.3802927239622</v>
      </c>
      <c r="I1916" s="46"/>
      <c r="J1916" s="60"/>
    </row>
    <row r="1917" spans="2:10" x14ac:dyDescent="0.25">
      <c r="B1917" s="293"/>
      <c r="C1917" s="145"/>
      <c r="D1917" s="70"/>
      <c r="E1917" s="45"/>
      <c r="F1917" s="22"/>
      <c r="G1917" s="46"/>
      <c r="H1917" s="46"/>
      <c r="I1917" s="47"/>
      <c r="J1917" s="60"/>
    </row>
    <row r="1918" spans="2:10" ht="30" x14ac:dyDescent="0.25">
      <c r="B1918" s="293">
        <v>128</v>
      </c>
      <c r="C1918" s="97" t="s">
        <v>1200</v>
      </c>
      <c r="D1918" s="70"/>
      <c r="E1918" s="45"/>
      <c r="F1918" s="22"/>
      <c r="G1918" s="46"/>
      <c r="H1918" s="46"/>
      <c r="I1918" s="47"/>
      <c r="J1918" s="60"/>
    </row>
    <row r="1919" spans="2:10" ht="180" x14ac:dyDescent="0.25">
      <c r="B1919" s="293"/>
      <c r="C1919" s="54" t="s">
        <v>1201</v>
      </c>
      <c r="D1919" s="70"/>
      <c r="E1919" s="45"/>
      <c r="F1919" s="22"/>
      <c r="G1919" s="46"/>
      <c r="H1919" s="46"/>
      <c r="I1919" s="47"/>
      <c r="J1919" s="60"/>
    </row>
    <row r="1920" spans="2:10" x14ac:dyDescent="0.25">
      <c r="B1920" s="293"/>
      <c r="C1920" s="81" t="s">
        <v>1202</v>
      </c>
      <c r="D1920" s="70"/>
      <c r="E1920" s="45">
        <v>50.453370000000007</v>
      </c>
      <c r="F1920" s="22"/>
      <c r="G1920" s="149"/>
      <c r="H1920" s="149"/>
      <c r="I1920" s="150"/>
      <c r="J1920" s="272"/>
    </row>
    <row r="1921" spans="2:10" x14ac:dyDescent="0.25">
      <c r="B1921" s="293"/>
      <c r="C1921" s="81" t="s">
        <v>1203</v>
      </c>
      <c r="D1921" s="70"/>
      <c r="E1921" s="45">
        <v>98.227799999999988</v>
      </c>
      <c r="F1921" s="22"/>
      <c r="G1921" s="149"/>
      <c r="H1921" s="149"/>
      <c r="I1921" s="150"/>
      <c r="J1921" s="272"/>
    </row>
    <row r="1922" spans="2:10" x14ac:dyDescent="0.25">
      <c r="B1922" s="293"/>
      <c r="C1922" s="81" t="s">
        <v>1204</v>
      </c>
      <c r="D1922" s="70"/>
      <c r="E1922" s="45">
        <v>23.511840000000003</v>
      </c>
      <c r="F1922" s="22"/>
      <c r="G1922" s="149"/>
      <c r="H1922" s="149"/>
      <c r="I1922" s="150"/>
      <c r="J1922" s="272"/>
    </row>
    <row r="1923" spans="2:10" x14ac:dyDescent="0.25">
      <c r="B1923" s="293"/>
      <c r="C1923" s="81" t="s">
        <v>1205</v>
      </c>
      <c r="D1923" s="70"/>
      <c r="E1923" s="45">
        <v>56.690920000000006</v>
      </c>
      <c r="F1923" s="22"/>
      <c r="G1923" s="149"/>
      <c r="H1923" s="149"/>
      <c r="I1923" s="150"/>
      <c r="J1923" s="272"/>
    </row>
    <row r="1924" spans="2:10" x14ac:dyDescent="0.25">
      <c r="B1924" s="293"/>
      <c r="C1924" s="81" t="s">
        <v>1206</v>
      </c>
      <c r="D1924" s="70"/>
      <c r="E1924" s="45">
        <v>50.942540000000008</v>
      </c>
      <c r="F1924" s="22"/>
      <c r="G1924" s="149"/>
      <c r="H1924" s="149"/>
      <c r="I1924" s="150"/>
      <c r="J1924" s="272"/>
    </row>
    <row r="1925" spans="2:10" x14ac:dyDescent="0.25">
      <c r="B1925" s="293"/>
      <c r="C1925" s="81" t="s">
        <v>1207</v>
      </c>
      <c r="D1925" s="70"/>
      <c r="E1925" s="45">
        <v>88.4499</v>
      </c>
      <c r="F1925" s="22"/>
      <c r="G1925" s="149"/>
      <c r="H1925" s="149"/>
      <c r="I1925" s="150"/>
      <c r="J1925" s="272"/>
    </row>
    <row r="1926" spans="2:10" x14ac:dyDescent="0.25">
      <c r="B1926" s="293"/>
      <c r="C1926" s="115" t="s">
        <v>1208</v>
      </c>
      <c r="D1926" s="70"/>
      <c r="E1926" s="45">
        <v>17.061</v>
      </c>
      <c r="F1926" s="22"/>
      <c r="G1926" s="46"/>
      <c r="H1926" s="46"/>
      <c r="I1926" s="47"/>
      <c r="J1926" s="60"/>
    </row>
    <row r="1927" spans="2:10" x14ac:dyDescent="0.25">
      <c r="B1927" s="293"/>
      <c r="C1927" s="115" t="s">
        <v>1209</v>
      </c>
      <c r="D1927" s="70"/>
      <c r="E1927" s="45">
        <v>21.67</v>
      </c>
      <c r="F1927" s="22"/>
      <c r="G1927" s="46"/>
      <c r="H1927" s="46"/>
      <c r="I1927" s="47"/>
      <c r="J1927" s="60"/>
    </row>
    <row r="1928" spans="2:10" x14ac:dyDescent="0.25">
      <c r="B1928" s="293"/>
      <c r="C1928" s="115" t="s">
        <v>1210</v>
      </c>
      <c r="D1928" s="70"/>
      <c r="E1928" s="45">
        <v>21.67</v>
      </c>
      <c r="F1928" s="22"/>
      <c r="G1928" s="46"/>
      <c r="H1928" s="46"/>
      <c r="I1928" s="47"/>
      <c r="J1928" s="60"/>
    </row>
    <row r="1929" spans="2:10" x14ac:dyDescent="0.25">
      <c r="B1929" s="293"/>
      <c r="C1929" s="69" t="s">
        <v>1211</v>
      </c>
      <c r="D1929" s="70"/>
      <c r="E1929" s="45">
        <v>4.51</v>
      </c>
      <c r="F1929" s="22"/>
      <c r="G1929" s="46"/>
      <c r="H1929" s="46"/>
      <c r="I1929" s="47"/>
      <c r="J1929" s="60"/>
    </row>
    <row r="1930" spans="2:10" x14ac:dyDescent="0.25">
      <c r="B1930" s="293"/>
      <c r="C1930" s="69" t="s">
        <v>1212</v>
      </c>
      <c r="D1930" s="70"/>
      <c r="E1930" s="45">
        <v>17.677000000000003</v>
      </c>
      <c r="F1930" s="22"/>
      <c r="G1930" s="46"/>
      <c r="H1930" s="46"/>
      <c r="I1930" s="47"/>
      <c r="J1930" s="60"/>
    </row>
    <row r="1931" spans="2:10" x14ac:dyDescent="0.25">
      <c r="B1931" s="293"/>
      <c r="C1931" s="162" t="s">
        <v>351</v>
      </c>
      <c r="D1931" s="70"/>
      <c r="E1931" s="45"/>
      <c r="F1931" s="22"/>
      <c r="G1931" s="46"/>
      <c r="H1931" s="46"/>
      <c r="I1931" s="47"/>
      <c r="J1931" s="60"/>
    </row>
    <row r="1932" spans="2:10" x14ac:dyDescent="0.25">
      <c r="B1932" s="293"/>
      <c r="C1932" s="115" t="s">
        <v>658</v>
      </c>
      <c r="D1932" s="70"/>
      <c r="E1932" s="45">
        <v>9.2949999999999999</v>
      </c>
      <c r="F1932" s="22"/>
      <c r="G1932" s="46"/>
      <c r="H1932" s="46"/>
      <c r="I1932" s="47"/>
      <c r="J1932" s="60"/>
    </row>
    <row r="1933" spans="2:10" x14ac:dyDescent="0.25">
      <c r="B1933" s="293"/>
      <c r="C1933" s="115" t="s">
        <v>659</v>
      </c>
      <c r="D1933" s="70"/>
      <c r="E1933" s="45">
        <v>23.650000000000002</v>
      </c>
      <c r="F1933" s="22"/>
      <c r="G1933" s="46"/>
      <c r="H1933" s="46"/>
      <c r="I1933" s="47"/>
      <c r="J1933" s="60"/>
    </row>
    <row r="1934" spans="2:10" x14ac:dyDescent="0.25">
      <c r="B1934" s="293"/>
      <c r="C1934" s="115" t="s">
        <v>660</v>
      </c>
      <c r="D1934" s="70"/>
      <c r="E1934" s="45">
        <v>17.908000000000001</v>
      </c>
      <c r="F1934" s="22"/>
      <c r="G1934" s="46"/>
      <c r="H1934" s="46"/>
      <c r="I1934" s="47"/>
      <c r="J1934" s="60"/>
    </row>
    <row r="1935" spans="2:10" x14ac:dyDescent="0.25">
      <c r="B1935" s="293"/>
      <c r="C1935" s="115" t="s">
        <v>689</v>
      </c>
      <c r="D1935" s="70"/>
      <c r="E1935" s="45">
        <v>28.176500000000004</v>
      </c>
      <c r="F1935" s="22"/>
      <c r="G1935" s="46"/>
      <c r="H1935" s="46"/>
      <c r="I1935" s="47"/>
      <c r="J1935" s="60"/>
    </row>
    <row r="1936" spans="2:10" x14ac:dyDescent="0.25">
      <c r="B1936" s="293"/>
      <c r="C1936" s="115" t="s">
        <v>1213</v>
      </c>
      <c r="D1936" s="70"/>
      <c r="E1936" s="45">
        <v>12.067</v>
      </c>
      <c r="F1936" s="22"/>
      <c r="G1936" s="46"/>
      <c r="H1936" s="46"/>
      <c r="I1936" s="47"/>
      <c r="J1936" s="60"/>
    </row>
    <row r="1937" spans="2:10" x14ac:dyDescent="0.25">
      <c r="B1937" s="293"/>
      <c r="C1937" s="81"/>
      <c r="D1937" s="70" t="s">
        <v>34</v>
      </c>
      <c r="E1937" s="56">
        <v>541.96087000000011</v>
      </c>
      <c r="F1937" s="22"/>
      <c r="G1937" s="46">
        <v>41.804602983805196</v>
      </c>
      <c r="H1937" s="46">
        <f>G1937*E1937</f>
        <v>22656.459003107666</v>
      </c>
      <c r="I1937" s="46"/>
      <c r="J1937" s="60"/>
    </row>
    <row r="1938" spans="2:10" x14ac:dyDescent="0.25">
      <c r="B1938" s="293"/>
      <c r="C1938" s="81"/>
      <c r="D1938" s="70"/>
      <c r="E1938" s="45"/>
      <c r="F1938" s="22"/>
      <c r="G1938" s="46"/>
      <c r="H1938" s="46"/>
      <c r="I1938" s="47"/>
      <c r="J1938" s="60"/>
    </row>
    <row r="1939" spans="2:10" x14ac:dyDescent="0.25">
      <c r="B1939" s="293"/>
      <c r="C1939" s="64"/>
      <c r="D1939" s="70"/>
      <c r="E1939" s="45"/>
      <c r="F1939" s="22"/>
      <c r="G1939" s="46"/>
      <c r="H1939" s="46"/>
      <c r="I1939" s="47"/>
      <c r="J1939" s="60"/>
    </row>
    <row r="1940" spans="2:10" x14ac:dyDescent="0.25">
      <c r="B1940" s="288" t="s">
        <v>1214</v>
      </c>
      <c r="C1940" s="158" t="s">
        <v>1215</v>
      </c>
      <c r="D1940" s="159"/>
      <c r="E1940" s="159"/>
      <c r="F1940" s="22"/>
      <c r="G1940" s="159"/>
      <c r="H1940" s="159"/>
      <c r="I1940" s="164">
        <f>H2042+H2173+H2178+H2209+H2219+H2223+H2233</f>
        <v>58556.950769336479</v>
      </c>
      <c r="J1940" s="275"/>
    </row>
    <row r="1941" spans="2:10" x14ac:dyDescent="0.25">
      <c r="B1941" s="293">
        <v>129</v>
      </c>
      <c r="C1941" s="73" t="s">
        <v>1216</v>
      </c>
      <c r="D1941" s="70"/>
      <c r="E1941" s="45"/>
      <c r="F1941" s="22"/>
      <c r="G1941" s="46"/>
      <c r="H1941" s="46"/>
      <c r="I1941" s="47"/>
      <c r="J1941" s="60"/>
    </row>
    <row r="1942" spans="2:10" ht="210" x14ac:dyDescent="0.25">
      <c r="B1942" s="293"/>
      <c r="C1942" s="64" t="s">
        <v>1217</v>
      </c>
      <c r="D1942" s="70"/>
      <c r="E1942" s="45"/>
      <c r="F1942" s="22"/>
      <c r="G1942" s="46"/>
      <c r="H1942" s="46"/>
      <c r="I1942" s="47"/>
      <c r="J1942" s="60"/>
    </row>
    <row r="1943" spans="2:10" x14ac:dyDescent="0.25">
      <c r="B1943" s="293"/>
      <c r="C1943" s="69" t="s">
        <v>814</v>
      </c>
      <c r="D1943" s="70"/>
      <c r="E1943" s="45">
        <v>10.612799999999998</v>
      </c>
      <c r="F1943" s="22"/>
      <c r="G1943" s="46"/>
      <c r="H1943" s="46"/>
      <c r="I1943" s="47"/>
      <c r="J1943" s="60"/>
    </row>
    <row r="1944" spans="2:10" x14ac:dyDescent="0.25">
      <c r="B1944" s="293"/>
      <c r="C1944" s="69" t="s">
        <v>815</v>
      </c>
      <c r="D1944" s="70"/>
      <c r="E1944" s="45">
        <v>31.790000000000003</v>
      </c>
      <c r="F1944" s="22"/>
      <c r="G1944" s="46"/>
      <c r="H1944" s="46"/>
      <c r="I1944" s="47"/>
      <c r="J1944" s="60"/>
    </row>
    <row r="1945" spans="2:10" x14ac:dyDescent="0.25">
      <c r="B1945" s="293"/>
      <c r="C1945" s="69" t="s">
        <v>816</v>
      </c>
      <c r="D1945" s="70"/>
      <c r="E1945" s="45">
        <v>23.65605</v>
      </c>
      <c r="F1945" s="22"/>
      <c r="G1945" s="46"/>
      <c r="H1945" s="46"/>
      <c r="I1945" s="47"/>
      <c r="J1945" s="60"/>
    </row>
    <row r="1946" spans="2:10" x14ac:dyDescent="0.25">
      <c r="B1946" s="293"/>
      <c r="C1946" s="69" t="s">
        <v>817</v>
      </c>
      <c r="D1946" s="70"/>
      <c r="E1946" s="45">
        <v>6.8620200000000011</v>
      </c>
      <c r="F1946" s="22"/>
      <c r="G1946" s="46"/>
      <c r="H1946" s="46"/>
      <c r="I1946" s="47"/>
      <c r="J1946" s="60"/>
    </row>
    <row r="1947" spans="2:10" x14ac:dyDescent="0.25">
      <c r="B1947" s="293"/>
      <c r="C1947" s="69" t="s">
        <v>818</v>
      </c>
      <c r="D1947" s="70"/>
      <c r="E1947" s="45">
        <v>13.724040000000002</v>
      </c>
      <c r="F1947" s="22"/>
      <c r="G1947" s="46"/>
      <c r="H1947" s="46"/>
      <c r="I1947" s="47"/>
      <c r="J1947" s="60"/>
    </row>
    <row r="1948" spans="2:10" x14ac:dyDescent="0.25">
      <c r="B1948" s="293"/>
      <c r="C1948" s="69" t="s">
        <v>819</v>
      </c>
      <c r="D1948" s="70"/>
      <c r="E1948" s="45">
        <v>5.6271599999999999</v>
      </c>
      <c r="F1948" s="22"/>
      <c r="G1948" s="46"/>
      <c r="H1948" s="46"/>
      <c r="I1948" s="47"/>
      <c r="J1948" s="60"/>
    </row>
    <row r="1949" spans="2:10" x14ac:dyDescent="0.25">
      <c r="B1949" s="293"/>
      <c r="C1949" s="69" t="s">
        <v>820</v>
      </c>
      <c r="D1949" s="70"/>
      <c r="E1949" s="45">
        <v>46.453440000000008</v>
      </c>
      <c r="F1949" s="22"/>
      <c r="G1949" s="46"/>
      <c r="H1949" s="46"/>
      <c r="I1949" s="47"/>
      <c r="J1949" s="60"/>
    </row>
    <row r="1950" spans="2:10" x14ac:dyDescent="0.25">
      <c r="B1950" s="293"/>
      <c r="C1950" s="69" t="s">
        <v>821</v>
      </c>
      <c r="D1950" s="70"/>
      <c r="E1950" s="45">
        <v>3.4988800000000002</v>
      </c>
      <c r="F1950" s="22"/>
      <c r="G1950" s="46"/>
      <c r="H1950" s="46"/>
      <c r="I1950" s="47"/>
      <c r="J1950" s="60"/>
    </row>
    <row r="1951" spans="2:10" x14ac:dyDescent="0.25">
      <c r="B1951" s="293"/>
      <c r="C1951" s="69" t="s">
        <v>822</v>
      </c>
      <c r="D1951" s="70"/>
      <c r="E1951" s="45">
        <v>52.219200000000008</v>
      </c>
      <c r="F1951" s="22"/>
      <c r="G1951" s="46"/>
      <c r="H1951" s="46"/>
      <c r="I1951" s="47"/>
      <c r="J1951" s="60"/>
    </row>
    <row r="1952" spans="2:10" x14ac:dyDescent="0.25">
      <c r="B1952" s="293"/>
      <c r="C1952" s="69" t="s">
        <v>822</v>
      </c>
      <c r="D1952" s="70"/>
      <c r="E1952" s="45">
        <v>24.332000000000001</v>
      </c>
      <c r="F1952" s="22"/>
      <c r="G1952" s="46"/>
      <c r="H1952" s="46"/>
      <c r="I1952" s="47"/>
      <c r="J1952" s="60"/>
    </row>
    <row r="1953" spans="2:10" x14ac:dyDescent="0.25">
      <c r="B1953" s="293"/>
      <c r="C1953" s="69" t="s">
        <v>823</v>
      </c>
      <c r="D1953" s="70"/>
      <c r="E1953" s="45">
        <v>13.5014</v>
      </c>
      <c r="F1953" s="22"/>
      <c r="G1953" s="46"/>
      <c r="H1953" s="46"/>
      <c r="I1953" s="47"/>
      <c r="J1953" s="60"/>
    </row>
    <row r="1954" spans="2:10" x14ac:dyDescent="0.25">
      <c r="B1954" s="293"/>
      <c r="C1954" s="69" t="s">
        <v>824</v>
      </c>
      <c r="D1954" s="70"/>
      <c r="E1954" s="45">
        <v>10.89</v>
      </c>
      <c r="F1954" s="22"/>
      <c r="G1954" s="46"/>
      <c r="H1954" s="46"/>
      <c r="I1954" s="47"/>
      <c r="J1954" s="60"/>
    </row>
    <row r="1955" spans="2:10" x14ac:dyDescent="0.25">
      <c r="B1955" s="293"/>
      <c r="C1955" s="69" t="s">
        <v>825</v>
      </c>
      <c r="D1955" s="70"/>
      <c r="E1955" s="45">
        <v>9.7020000000000017</v>
      </c>
      <c r="F1955" s="22"/>
      <c r="G1955" s="46"/>
      <c r="H1955" s="46"/>
      <c r="I1955" s="47"/>
      <c r="J1955" s="60"/>
    </row>
    <row r="1956" spans="2:10" x14ac:dyDescent="0.25">
      <c r="B1956" s="293"/>
      <c r="C1956" s="69" t="s">
        <v>826</v>
      </c>
      <c r="D1956" s="70"/>
      <c r="E1956" s="45">
        <v>28.499019999999998</v>
      </c>
      <c r="F1956" s="22"/>
      <c r="G1956" s="46"/>
      <c r="H1956" s="46"/>
      <c r="I1956" s="47"/>
      <c r="J1956" s="60"/>
    </row>
    <row r="1957" spans="2:10" x14ac:dyDescent="0.25">
      <c r="B1957" s="293"/>
      <c r="C1957" s="69" t="s">
        <v>827</v>
      </c>
      <c r="D1957" s="70"/>
      <c r="E1957" s="45">
        <v>9.5831999999999997</v>
      </c>
      <c r="F1957" s="22"/>
      <c r="G1957" s="46"/>
      <c r="H1957" s="46"/>
      <c r="I1957" s="47"/>
      <c r="J1957" s="60"/>
    </row>
    <row r="1958" spans="2:10" x14ac:dyDescent="0.25">
      <c r="B1958" s="293"/>
      <c r="C1958" s="69" t="s">
        <v>828</v>
      </c>
      <c r="D1958" s="70"/>
      <c r="E1958" s="45">
        <v>7.3920000000000003</v>
      </c>
      <c r="F1958" s="22"/>
      <c r="G1958" s="46"/>
      <c r="H1958" s="46"/>
      <c r="I1958" s="47"/>
      <c r="J1958" s="60"/>
    </row>
    <row r="1959" spans="2:10" x14ac:dyDescent="0.25">
      <c r="B1959" s="293"/>
      <c r="C1959" s="69" t="s">
        <v>829</v>
      </c>
      <c r="D1959" s="70"/>
      <c r="E1959" s="45">
        <v>2.7455999999999996</v>
      </c>
      <c r="F1959" s="22"/>
      <c r="G1959" s="46"/>
      <c r="H1959" s="46"/>
      <c r="I1959" s="47"/>
      <c r="J1959" s="60"/>
    </row>
    <row r="1960" spans="2:10" x14ac:dyDescent="0.25">
      <c r="B1960" s="293"/>
      <c r="C1960" s="69" t="s">
        <v>830</v>
      </c>
      <c r="D1960" s="70"/>
      <c r="E1960" s="45">
        <v>19.958400000000001</v>
      </c>
      <c r="F1960" s="22"/>
      <c r="G1960" s="46"/>
      <c r="H1960" s="46"/>
      <c r="I1960" s="47"/>
      <c r="J1960" s="60"/>
    </row>
    <row r="1961" spans="2:10" x14ac:dyDescent="0.25">
      <c r="B1961" s="293"/>
      <c r="C1961" s="69" t="s">
        <v>831</v>
      </c>
      <c r="D1961" s="70"/>
      <c r="E1961" s="45">
        <v>5.3361000000000001</v>
      </c>
      <c r="F1961" s="22"/>
      <c r="G1961" s="46"/>
      <c r="H1961" s="46"/>
      <c r="I1961" s="47"/>
      <c r="J1961" s="60"/>
    </row>
    <row r="1962" spans="2:10" x14ac:dyDescent="0.25">
      <c r="B1962" s="293"/>
      <c r="C1962" s="69" t="s">
        <v>832</v>
      </c>
      <c r="D1962" s="70"/>
      <c r="E1962" s="45">
        <v>4.6074599999999997</v>
      </c>
      <c r="F1962" s="22"/>
      <c r="G1962" s="46"/>
      <c r="H1962" s="46"/>
      <c r="I1962" s="47"/>
      <c r="J1962" s="60"/>
    </row>
    <row r="1963" spans="2:10" x14ac:dyDescent="0.25">
      <c r="B1963" s="293"/>
      <c r="C1963" s="69" t="s">
        <v>833</v>
      </c>
      <c r="D1963" s="70"/>
      <c r="E1963" s="45">
        <v>4.6074599999999997</v>
      </c>
      <c r="F1963" s="22"/>
      <c r="G1963" s="46"/>
      <c r="H1963" s="46"/>
      <c r="I1963" s="47"/>
      <c r="J1963" s="60"/>
    </row>
    <row r="1964" spans="2:10" x14ac:dyDescent="0.25">
      <c r="B1964" s="293"/>
      <c r="C1964" s="69" t="s">
        <v>834</v>
      </c>
      <c r="D1964" s="70"/>
      <c r="E1964" s="45">
        <v>5.6411850000000001</v>
      </c>
      <c r="F1964" s="22"/>
      <c r="G1964" s="46"/>
      <c r="H1964" s="46"/>
      <c r="I1964" s="47"/>
      <c r="J1964" s="60"/>
    </row>
    <row r="1965" spans="2:10" x14ac:dyDescent="0.25">
      <c r="B1965" s="293"/>
      <c r="C1965" s="69" t="s">
        <v>835</v>
      </c>
      <c r="D1965" s="70"/>
      <c r="E1965" s="45">
        <v>2.2162800000000002</v>
      </c>
      <c r="F1965" s="22"/>
      <c r="G1965" s="46"/>
      <c r="H1965" s="46"/>
      <c r="I1965" s="47"/>
      <c r="J1965" s="60"/>
    </row>
    <row r="1966" spans="2:10" x14ac:dyDescent="0.25">
      <c r="B1966" s="293"/>
      <c r="C1966" s="69" t="s">
        <v>836</v>
      </c>
      <c r="D1966" s="70"/>
      <c r="E1966" s="45">
        <v>22.354200000000002</v>
      </c>
      <c r="F1966" s="22"/>
      <c r="G1966" s="46"/>
      <c r="H1966" s="46"/>
      <c r="I1966" s="47"/>
      <c r="J1966" s="60"/>
    </row>
    <row r="1967" spans="2:10" x14ac:dyDescent="0.25">
      <c r="B1967" s="293"/>
      <c r="C1967" s="69" t="s">
        <v>837</v>
      </c>
      <c r="D1967" s="70"/>
      <c r="E1967" s="45">
        <v>10.450000000000001</v>
      </c>
      <c r="F1967" s="22"/>
      <c r="G1967" s="46"/>
      <c r="H1967" s="46"/>
      <c r="I1967" s="47"/>
      <c r="J1967" s="60"/>
    </row>
    <row r="1968" spans="2:10" x14ac:dyDescent="0.25">
      <c r="B1968" s="293"/>
      <c r="C1968" s="69" t="s">
        <v>838</v>
      </c>
      <c r="D1968" s="70"/>
      <c r="E1968" s="45">
        <v>5.9448400000000001</v>
      </c>
      <c r="F1968" s="22"/>
      <c r="G1968" s="46"/>
      <c r="H1968" s="46"/>
      <c r="I1968" s="47"/>
      <c r="J1968" s="60"/>
    </row>
    <row r="1969" spans="2:10" x14ac:dyDescent="0.25">
      <c r="B1969" s="293"/>
      <c r="C1969" s="69" t="s">
        <v>839</v>
      </c>
      <c r="D1969" s="70"/>
      <c r="E1969" s="45">
        <v>6.2436000000000016</v>
      </c>
      <c r="F1969" s="22"/>
      <c r="G1969" s="46"/>
      <c r="H1969" s="46"/>
      <c r="I1969" s="47"/>
      <c r="J1969" s="60"/>
    </row>
    <row r="1970" spans="2:10" x14ac:dyDescent="0.25">
      <c r="B1970" s="293"/>
      <c r="C1970" s="69" t="s">
        <v>840</v>
      </c>
      <c r="D1970" s="70"/>
      <c r="E1970" s="45">
        <v>5.5770000000000008</v>
      </c>
      <c r="F1970" s="22"/>
      <c r="G1970" s="46"/>
      <c r="H1970" s="46"/>
      <c r="I1970" s="47"/>
      <c r="J1970" s="60"/>
    </row>
    <row r="1971" spans="2:10" x14ac:dyDescent="0.25">
      <c r="B1971" s="293"/>
      <c r="C1971" s="69" t="s">
        <v>841</v>
      </c>
      <c r="D1971" s="70"/>
      <c r="E1971" s="45">
        <v>4.4866800000000007</v>
      </c>
      <c r="F1971" s="22"/>
      <c r="G1971" s="46"/>
      <c r="H1971" s="46"/>
      <c r="I1971" s="47"/>
      <c r="J1971" s="60"/>
    </row>
    <row r="1972" spans="2:10" x14ac:dyDescent="0.25">
      <c r="B1972" s="293"/>
      <c r="C1972" s="69" t="s">
        <v>842</v>
      </c>
      <c r="D1972" s="70"/>
      <c r="E1972" s="45">
        <v>5.335</v>
      </c>
      <c r="F1972" s="22"/>
      <c r="G1972" s="46"/>
      <c r="H1972" s="46"/>
      <c r="I1972" s="47"/>
      <c r="J1972" s="60"/>
    </row>
    <row r="1973" spans="2:10" x14ac:dyDescent="0.25">
      <c r="B1973" s="293"/>
      <c r="C1973" s="69" t="s">
        <v>843</v>
      </c>
      <c r="D1973" s="70"/>
      <c r="E1973" s="45">
        <v>4.734840000000001</v>
      </c>
      <c r="F1973" s="22"/>
      <c r="G1973" s="46"/>
      <c r="H1973" s="46"/>
      <c r="I1973" s="47"/>
      <c r="J1973" s="60"/>
    </row>
    <row r="1974" spans="2:10" x14ac:dyDescent="0.25">
      <c r="B1974" s="293"/>
      <c r="C1974" s="69" t="s">
        <v>844</v>
      </c>
      <c r="D1974" s="70"/>
      <c r="E1974" s="45">
        <v>5.1700000000000008</v>
      </c>
      <c r="F1974" s="22"/>
      <c r="G1974" s="46"/>
      <c r="H1974" s="46"/>
      <c r="I1974" s="47"/>
      <c r="J1974" s="60"/>
    </row>
    <row r="1975" spans="2:10" x14ac:dyDescent="0.25">
      <c r="B1975" s="293"/>
      <c r="C1975" s="69" t="s">
        <v>845</v>
      </c>
      <c r="D1975" s="70"/>
      <c r="E1975" s="45">
        <v>7.4351199999999995</v>
      </c>
      <c r="F1975" s="22"/>
      <c r="G1975" s="46"/>
      <c r="H1975" s="46"/>
      <c r="I1975" s="47"/>
      <c r="J1975" s="60"/>
    </row>
    <row r="1976" spans="2:10" x14ac:dyDescent="0.25">
      <c r="B1976" s="293"/>
      <c r="C1976" s="69" t="s">
        <v>846</v>
      </c>
      <c r="D1976" s="70"/>
      <c r="E1976" s="45">
        <v>3.1218000000000004</v>
      </c>
      <c r="F1976" s="22"/>
      <c r="G1976" s="46"/>
      <c r="H1976" s="46"/>
      <c r="I1976" s="47"/>
      <c r="J1976" s="60"/>
    </row>
    <row r="1977" spans="2:10" x14ac:dyDescent="0.25">
      <c r="B1977" s="293"/>
      <c r="C1977" s="69" t="s">
        <v>847</v>
      </c>
      <c r="D1977" s="70"/>
      <c r="E1977" s="45">
        <v>12.825120000000002</v>
      </c>
      <c r="F1977" s="22"/>
      <c r="G1977" s="46"/>
      <c r="H1977" s="46"/>
      <c r="I1977" s="47"/>
      <c r="J1977" s="60"/>
    </row>
    <row r="1978" spans="2:10" x14ac:dyDescent="0.25">
      <c r="B1978" s="293"/>
      <c r="C1978" s="69" t="s">
        <v>848</v>
      </c>
      <c r="D1978" s="70"/>
      <c r="E1978" s="45">
        <v>78.409375000000011</v>
      </c>
      <c r="F1978" s="22"/>
      <c r="G1978" s="46"/>
      <c r="H1978" s="46"/>
      <c r="I1978" s="47"/>
      <c r="J1978" s="60"/>
    </row>
    <row r="1979" spans="2:10" x14ac:dyDescent="0.25">
      <c r="B1979" s="293"/>
      <c r="C1979" s="69" t="s">
        <v>850</v>
      </c>
      <c r="D1979" s="70"/>
      <c r="E1979" s="45">
        <v>5.742</v>
      </c>
      <c r="F1979" s="22"/>
      <c r="G1979" s="46"/>
      <c r="H1979" s="46"/>
      <c r="I1979" s="47"/>
      <c r="J1979" s="60"/>
    </row>
    <row r="1980" spans="2:10" x14ac:dyDescent="0.25">
      <c r="B1980" s="293"/>
      <c r="C1980" s="69" t="s">
        <v>849</v>
      </c>
      <c r="D1980" s="70"/>
      <c r="E1980" s="45">
        <v>26.04888</v>
      </c>
      <c r="F1980" s="22"/>
      <c r="G1980" s="46"/>
      <c r="H1980" s="118"/>
      <c r="I1980" s="69"/>
      <c r="J1980" s="115"/>
    </row>
    <row r="1981" spans="2:10" x14ac:dyDescent="0.25">
      <c r="B1981" s="293"/>
      <c r="C1981" s="69" t="s">
        <v>851</v>
      </c>
      <c r="D1981" s="70"/>
      <c r="E1981" s="45">
        <v>2.5410000000000008</v>
      </c>
      <c r="F1981" s="22"/>
      <c r="G1981" s="46"/>
      <c r="H1981" s="46"/>
      <c r="I1981" s="47"/>
      <c r="J1981" s="60"/>
    </row>
    <row r="1982" spans="2:10" x14ac:dyDescent="0.25">
      <c r="B1982" s="293"/>
      <c r="C1982" s="69" t="s">
        <v>852</v>
      </c>
      <c r="D1982" s="70"/>
      <c r="E1982" s="45">
        <v>34.11947</v>
      </c>
      <c r="F1982" s="22"/>
      <c r="G1982" s="46"/>
      <c r="H1982" s="46"/>
      <c r="I1982" s="47"/>
      <c r="J1982" s="60"/>
    </row>
    <row r="1983" spans="2:10" x14ac:dyDescent="0.25">
      <c r="B1983" s="293"/>
      <c r="C1983" s="69" t="s">
        <v>853</v>
      </c>
      <c r="D1983" s="70"/>
      <c r="E1983" s="45">
        <v>7.7000000000000011</v>
      </c>
      <c r="F1983" s="22"/>
      <c r="G1983" s="46"/>
      <c r="H1983" s="46"/>
      <c r="I1983" s="47"/>
      <c r="J1983" s="60"/>
    </row>
    <row r="1984" spans="2:10" x14ac:dyDescent="0.25">
      <c r="B1984" s="293"/>
      <c r="C1984" s="69" t="s">
        <v>854</v>
      </c>
      <c r="D1984" s="70"/>
      <c r="E1984" s="45">
        <v>5.2514000000000003</v>
      </c>
      <c r="F1984" s="22"/>
      <c r="G1984" s="46"/>
      <c r="H1984" s="46"/>
      <c r="I1984" s="47"/>
      <c r="J1984" s="60"/>
    </row>
    <row r="1985" spans="2:10" x14ac:dyDescent="0.25">
      <c r="B1985" s="293"/>
      <c r="C1985" s="69" t="s">
        <v>855</v>
      </c>
      <c r="D1985" s="70"/>
      <c r="E1985" s="45">
        <v>6.6792000000000007</v>
      </c>
      <c r="F1985" s="22"/>
      <c r="G1985" s="46"/>
      <c r="H1985" s="46"/>
      <c r="I1985" s="47"/>
      <c r="J1985" s="60"/>
    </row>
    <row r="1986" spans="2:10" x14ac:dyDescent="0.25">
      <c r="B1986" s="293"/>
      <c r="C1986" s="69" t="s">
        <v>856</v>
      </c>
      <c r="D1986" s="70"/>
      <c r="E1986" s="45">
        <v>3.7851000000000008</v>
      </c>
      <c r="F1986" s="22"/>
      <c r="G1986" s="46"/>
      <c r="H1986" s="46"/>
      <c r="I1986" s="47"/>
      <c r="J1986" s="60"/>
    </row>
    <row r="1987" spans="2:10" x14ac:dyDescent="0.25">
      <c r="B1987" s="293"/>
      <c r="C1987" s="69" t="s">
        <v>857</v>
      </c>
      <c r="D1987" s="70"/>
      <c r="E1987" s="45">
        <v>7.15</v>
      </c>
      <c r="F1987" s="22"/>
      <c r="G1987" s="46"/>
      <c r="H1987" s="46"/>
      <c r="I1987" s="47"/>
      <c r="J1987" s="60"/>
    </row>
    <row r="1988" spans="2:10" x14ac:dyDescent="0.25">
      <c r="B1988" s="293"/>
      <c r="C1988" s="69" t="s">
        <v>858</v>
      </c>
      <c r="D1988" s="70"/>
      <c r="E1988" s="45">
        <v>33.884400000000007</v>
      </c>
      <c r="F1988" s="22"/>
      <c r="G1988" s="46"/>
      <c r="H1988" s="46"/>
      <c r="I1988" s="47"/>
      <c r="J1988" s="60"/>
    </row>
    <row r="1989" spans="2:10" x14ac:dyDescent="0.25">
      <c r="B1989" s="293"/>
      <c r="C1989" s="69" t="s">
        <v>859</v>
      </c>
      <c r="D1989" s="70"/>
      <c r="E1989" s="45">
        <v>22.176000000000002</v>
      </c>
      <c r="F1989" s="22"/>
      <c r="G1989" s="46"/>
      <c r="H1989" s="46"/>
      <c r="I1989" s="47"/>
      <c r="J1989" s="60"/>
    </row>
    <row r="1990" spans="2:10" x14ac:dyDescent="0.25">
      <c r="B1990" s="293"/>
      <c r="C1990" s="69" t="s">
        <v>860</v>
      </c>
      <c r="D1990" s="70"/>
      <c r="E1990" s="45">
        <v>4.5421200000000015</v>
      </c>
      <c r="F1990" s="22"/>
      <c r="G1990" s="46"/>
      <c r="H1990" s="46"/>
      <c r="I1990" s="47"/>
      <c r="J1990" s="60"/>
    </row>
    <row r="1991" spans="2:10" x14ac:dyDescent="0.25">
      <c r="B1991" s="293"/>
      <c r="C1991" s="69" t="s">
        <v>861</v>
      </c>
      <c r="D1991" s="70"/>
      <c r="E1991" s="45">
        <v>61.537960000000005</v>
      </c>
      <c r="F1991" s="22"/>
      <c r="G1991" s="46"/>
      <c r="H1991" s="46"/>
      <c r="I1991" s="47"/>
      <c r="J1991" s="60"/>
    </row>
    <row r="1992" spans="2:10" x14ac:dyDescent="0.25">
      <c r="B1992" s="293"/>
      <c r="C1992" s="69" t="s">
        <v>862</v>
      </c>
      <c r="D1992" s="70"/>
      <c r="E1992" s="45">
        <v>5.44808</v>
      </c>
      <c r="F1992" s="22"/>
      <c r="G1992" s="46"/>
      <c r="H1992" s="46"/>
      <c r="I1992" s="47"/>
      <c r="J1992" s="60"/>
    </row>
    <row r="1993" spans="2:10" x14ac:dyDescent="0.25">
      <c r="B1993" s="293"/>
      <c r="C1993" s="69" t="s">
        <v>863</v>
      </c>
      <c r="D1993" s="70"/>
      <c r="E1993" s="45">
        <v>25.223880000000001</v>
      </c>
      <c r="F1993" s="22"/>
      <c r="G1993" s="46"/>
      <c r="H1993" s="46"/>
      <c r="I1993" s="47"/>
      <c r="J1993" s="60"/>
    </row>
    <row r="1994" spans="2:10" x14ac:dyDescent="0.25">
      <c r="B1994" s="293"/>
      <c r="C1994" s="69" t="s">
        <v>864</v>
      </c>
      <c r="D1994" s="70"/>
      <c r="E1994" s="45">
        <v>17.787000000000003</v>
      </c>
      <c r="F1994" s="22"/>
      <c r="G1994" s="46"/>
      <c r="H1994" s="46"/>
      <c r="I1994" s="47"/>
      <c r="J1994" s="60"/>
    </row>
    <row r="1995" spans="2:10" x14ac:dyDescent="0.25">
      <c r="B1995" s="293"/>
      <c r="C1995" s="69" t="s">
        <v>865</v>
      </c>
      <c r="D1995" s="70"/>
      <c r="E1995" s="45">
        <v>10.820480000000002</v>
      </c>
      <c r="F1995" s="22"/>
      <c r="G1995" s="46"/>
      <c r="H1995" s="46"/>
      <c r="I1995" s="47"/>
      <c r="J1995" s="60"/>
    </row>
    <row r="1996" spans="2:10" x14ac:dyDescent="0.25">
      <c r="B1996" s="293"/>
      <c r="C1996" s="69" t="s">
        <v>866</v>
      </c>
      <c r="D1996" s="70"/>
      <c r="E1996" s="45">
        <v>4.3757999999999999</v>
      </c>
      <c r="F1996" s="22"/>
      <c r="G1996" s="46"/>
      <c r="H1996" s="46"/>
      <c r="I1996" s="47"/>
      <c r="J1996" s="60"/>
    </row>
    <row r="1997" spans="2:10" x14ac:dyDescent="0.25">
      <c r="B1997" s="293"/>
      <c r="C1997" s="115" t="s">
        <v>867</v>
      </c>
      <c r="D1997" s="70"/>
      <c r="E1997" s="45">
        <v>13.354770000000002</v>
      </c>
      <c r="F1997" s="22"/>
      <c r="G1997" s="46"/>
      <c r="H1997" s="46"/>
      <c r="I1997" s="47"/>
      <c r="J1997" s="60"/>
    </row>
    <row r="1998" spans="2:10" x14ac:dyDescent="0.25">
      <c r="B1998" s="293"/>
      <c r="C1998" s="115" t="s">
        <v>868</v>
      </c>
      <c r="D1998" s="70"/>
      <c r="E1998" s="45">
        <v>3.4944799999999998</v>
      </c>
      <c r="F1998" s="22"/>
      <c r="G1998" s="46"/>
      <c r="H1998" s="46"/>
      <c r="I1998" s="47"/>
      <c r="J1998" s="60"/>
    </row>
    <row r="1999" spans="2:10" x14ac:dyDescent="0.25">
      <c r="B1999" s="293"/>
      <c r="C1999" s="69" t="s">
        <v>869</v>
      </c>
      <c r="D1999" s="70"/>
      <c r="E1999" s="45">
        <v>5.3635999999999999</v>
      </c>
      <c r="F1999" s="22"/>
      <c r="G1999" s="46"/>
      <c r="H1999" s="46"/>
      <c r="I1999" s="47"/>
      <c r="J1999" s="60"/>
    </row>
    <row r="2000" spans="2:10" x14ac:dyDescent="0.25">
      <c r="B2000" s="293"/>
      <c r="C2000" s="69" t="s">
        <v>870</v>
      </c>
      <c r="D2000" s="70"/>
      <c r="E2000" s="45">
        <v>24.567840000000004</v>
      </c>
      <c r="F2000" s="22"/>
      <c r="G2000" s="46"/>
      <c r="H2000" s="46"/>
      <c r="I2000" s="47"/>
      <c r="J2000" s="60"/>
    </row>
    <row r="2001" spans="2:10" x14ac:dyDescent="0.25">
      <c r="B2001" s="293"/>
      <c r="C2001" s="69" t="s">
        <v>871</v>
      </c>
      <c r="D2001" s="70"/>
      <c r="E2001" s="45">
        <v>4.5737999999999994</v>
      </c>
      <c r="F2001" s="22"/>
      <c r="G2001" s="46"/>
      <c r="H2001" s="46"/>
      <c r="I2001" s="47"/>
      <c r="J2001" s="60"/>
    </row>
    <row r="2002" spans="2:10" x14ac:dyDescent="0.25">
      <c r="B2002" s="293"/>
      <c r="C2002" s="69" t="s">
        <v>872</v>
      </c>
      <c r="D2002" s="70"/>
      <c r="E2002" s="45">
        <v>35.298120000000004</v>
      </c>
      <c r="F2002" s="22"/>
      <c r="G2002" s="46"/>
      <c r="H2002" s="46"/>
      <c r="I2002" s="47"/>
      <c r="J2002" s="60"/>
    </row>
    <row r="2003" spans="2:10" x14ac:dyDescent="0.25">
      <c r="B2003" s="293"/>
      <c r="C2003" s="69" t="s">
        <v>873</v>
      </c>
      <c r="D2003" s="70"/>
      <c r="E2003" s="45">
        <v>3.1019999999999999</v>
      </c>
      <c r="F2003" s="22"/>
      <c r="G2003" s="46"/>
      <c r="H2003" s="46"/>
      <c r="I2003" s="47"/>
      <c r="J2003" s="60"/>
    </row>
    <row r="2004" spans="2:10" x14ac:dyDescent="0.25">
      <c r="B2004" s="293"/>
      <c r="C2004" s="69" t="s">
        <v>874</v>
      </c>
      <c r="D2004" s="70"/>
      <c r="E2004" s="45">
        <v>10.069070000000002</v>
      </c>
      <c r="F2004" s="22"/>
      <c r="G2004" s="46"/>
      <c r="H2004" s="46"/>
      <c r="I2004" s="47"/>
      <c r="J2004" s="60"/>
    </row>
    <row r="2005" spans="2:10" x14ac:dyDescent="0.25">
      <c r="B2005" s="293"/>
      <c r="C2005" s="69" t="s">
        <v>875</v>
      </c>
      <c r="D2005" s="70"/>
      <c r="E2005" s="45">
        <v>3.1019999999999999</v>
      </c>
      <c r="F2005" s="22"/>
      <c r="G2005" s="46"/>
      <c r="H2005" s="46"/>
      <c r="I2005" s="47"/>
      <c r="J2005" s="60"/>
    </row>
    <row r="2006" spans="2:10" x14ac:dyDescent="0.25">
      <c r="B2006" s="293"/>
      <c r="C2006" s="69" t="s">
        <v>876</v>
      </c>
      <c r="D2006" s="70"/>
      <c r="E2006" s="45">
        <v>5.7595999999999998</v>
      </c>
      <c r="F2006" s="22"/>
      <c r="G2006" s="46"/>
      <c r="H2006" s="46"/>
      <c r="I2006" s="47"/>
      <c r="J2006" s="60"/>
    </row>
    <row r="2007" spans="2:10" x14ac:dyDescent="0.25">
      <c r="B2007" s="293"/>
      <c r="C2007" s="69" t="s">
        <v>877</v>
      </c>
      <c r="D2007" s="70"/>
      <c r="E2007" s="45">
        <v>66.211200000000005</v>
      </c>
      <c r="F2007" s="22"/>
      <c r="G2007" s="46"/>
      <c r="H2007" s="46"/>
      <c r="I2007" s="47"/>
      <c r="J2007" s="60"/>
    </row>
    <row r="2008" spans="2:10" x14ac:dyDescent="0.25">
      <c r="B2008" s="293"/>
      <c r="C2008" s="69" t="s">
        <v>878</v>
      </c>
      <c r="D2008" s="70"/>
      <c r="E2008" s="45">
        <v>4.0898000000000003</v>
      </c>
      <c r="F2008" s="22"/>
      <c r="G2008" s="46"/>
      <c r="H2008" s="46"/>
      <c r="I2008" s="47"/>
      <c r="J2008" s="60"/>
    </row>
    <row r="2009" spans="2:10" x14ac:dyDescent="0.25">
      <c r="B2009" s="293"/>
      <c r="C2009" s="69" t="s">
        <v>879</v>
      </c>
      <c r="D2009" s="70"/>
      <c r="E2009" s="45">
        <v>8.5982599999999998</v>
      </c>
      <c r="F2009" s="22"/>
      <c r="G2009" s="46"/>
      <c r="H2009" s="46"/>
      <c r="I2009" s="47"/>
      <c r="J2009" s="60"/>
    </row>
    <row r="2010" spans="2:10" x14ac:dyDescent="0.25">
      <c r="B2010" s="293"/>
      <c r="C2010" s="69" t="s">
        <v>880</v>
      </c>
      <c r="D2010" s="70"/>
      <c r="E2010" s="45">
        <v>11.457599999999999</v>
      </c>
      <c r="F2010" s="22"/>
      <c r="G2010" s="46"/>
      <c r="H2010" s="46"/>
      <c r="I2010" s="47"/>
      <c r="J2010" s="60"/>
    </row>
    <row r="2011" spans="2:10" x14ac:dyDescent="0.25">
      <c r="B2011" s="293"/>
      <c r="C2011" s="69" t="s">
        <v>881</v>
      </c>
      <c r="D2011" s="70"/>
      <c r="E2011" s="45">
        <v>2.18174</v>
      </c>
      <c r="F2011" s="22"/>
      <c r="G2011" s="46"/>
      <c r="H2011" s="46"/>
      <c r="I2011" s="47"/>
      <c r="J2011" s="60"/>
    </row>
    <row r="2012" spans="2:10" x14ac:dyDescent="0.25">
      <c r="B2012" s="293"/>
      <c r="C2012" s="69" t="s">
        <v>882</v>
      </c>
      <c r="D2012" s="70"/>
      <c r="E2012" s="45">
        <v>2.4640000000000004</v>
      </c>
      <c r="F2012" s="22"/>
      <c r="G2012" s="46"/>
      <c r="H2012" s="46"/>
      <c r="I2012" s="47"/>
      <c r="J2012" s="60"/>
    </row>
    <row r="2013" spans="2:10" x14ac:dyDescent="0.25">
      <c r="B2013" s="293"/>
      <c r="C2013" s="69" t="s">
        <v>883</v>
      </c>
      <c r="D2013" s="70"/>
      <c r="E2013" s="45">
        <v>2.8600000000000003</v>
      </c>
      <c r="F2013" s="22"/>
      <c r="G2013" s="46"/>
      <c r="H2013" s="46"/>
      <c r="I2013" s="47"/>
      <c r="J2013" s="60"/>
    </row>
    <row r="2014" spans="2:10" x14ac:dyDescent="0.25">
      <c r="B2014" s="293"/>
      <c r="C2014" s="69" t="s">
        <v>884</v>
      </c>
      <c r="D2014" s="70"/>
      <c r="E2014" s="45">
        <v>1.4300000000000002</v>
      </c>
      <c r="F2014" s="22"/>
      <c r="G2014" s="46"/>
      <c r="H2014" s="46"/>
      <c r="I2014" s="47"/>
      <c r="J2014" s="60"/>
    </row>
    <row r="2015" spans="2:10" x14ac:dyDescent="0.25">
      <c r="B2015" s="293"/>
      <c r="C2015" s="69" t="s">
        <v>885</v>
      </c>
      <c r="D2015" s="70"/>
      <c r="E2015" s="45">
        <v>16.670500000000004</v>
      </c>
      <c r="F2015" s="22"/>
      <c r="G2015" s="46"/>
      <c r="H2015" s="46"/>
      <c r="I2015" s="47"/>
      <c r="J2015" s="60"/>
    </row>
    <row r="2016" spans="2:10" x14ac:dyDescent="0.25">
      <c r="B2016" s="293"/>
      <c r="C2016" s="69" t="s">
        <v>886</v>
      </c>
      <c r="D2016" s="70"/>
      <c r="E2016" s="45">
        <v>24.717000000000002</v>
      </c>
      <c r="F2016" s="22"/>
      <c r="G2016" s="46"/>
      <c r="H2016" s="46"/>
      <c r="I2016" s="47"/>
      <c r="J2016" s="60"/>
    </row>
    <row r="2017" spans="2:10" x14ac:dyDescent="0.25">
      <c r="B2017" s="293"/>
      <c r="C2017" s="69" t="s">
        <v>887</v>
      </c>
      <c r="D2017" s="70"/>
      <c r="E2017" s="45">
        <v>14.861000000000001</v>
      </c>
      <c r="F2017" s="22"/>
      <c r="G2017" s="46"/>
      <c r="H2017" s="46"/>
      <c r="I2017" s="47"/>
      <c r="J2017" s="60"/>
    </row>
    <row r="2018" spans="2:10" x14ac:dyDescent="0.25">
      <c r="B2018" s="293"/>
      <c r="C2018" s="69" t="s">
        <v>888</v>
      </c>
      <c r="D2018" s="70"/>
      <c r="E2018" s="45">
        <v>33.533500000000004</v>
      </c>
      <c r="F2018" s="22"/>
      <c r="G2018" s="46"/>
      <c r="H2018" s="46"/>
      <c r="I2018" s="47"/>
      <c r="J2018" s="60"/>
    </row>
    <row r="2019" spans="2:10" x14ac:dyDescent="0.25">
      <c r="B2019" s="293"/>
      <c r="C2019" s="69" t="s">
        <v>889</v>
      </c>
      <c r="D2019" s="70"/>
      <c r="E2019" s="45">
        <v>5.0435000000000008</v>
      </c>
      <c r="F2019" s="22"/>
      <c r="G2019" s="46"/>
      <c r="H2019" s="46"/>
      <c r="I2019" s="47"/>
      <c r="J2019" s="60"/>
    </row>
    <row r="2020" spans="2:10" x14ac:dyDescent="0.25">
      <c r="B2020" s="293"/>
      <c r="C2020" s="69" t="s">
        <v>890</v>
      </c>
      <c r="D2020" s="70"/>
      <c r="E2020" s="45">
        <v>1.8733</v>
      </c>
      <c r="F2020" s="22"/>
      <c r="G2020" s="46"/>
      <c r="H2020" s="46"/>
      <c r="I2020" s="47"/>
      <c r="J2020" s="60"/>
    </row>
    <row r="2021" spans="2:10" x14ac:dyDescent="0.25">
      <c r="B2021" s="293"/>
      <c r="C2021" s="69" t="s">
        <v>891</v>
      </c>
      <c r="D2021" s="70"/>
      <c r="E2021" s="45">
        <v>10.895500000000002</v>
      </c>
      <c r="F2021" s="22"/>
      <c r="G2021" s="46"/>
      <c r="H2021" s="46"/>
      <c r="I2021" s="47"/>
      <c r="J2021" s="60"/>
    </row>
    <row r="2022" spans="2:10" x14ac:dyDescent="0.25">
      <c r="B2022" s="293"/>
      <c r="C2022" s="69" t="s">
        <v>892</v>
      </c>
      <c r="D2022" s="70"/>
      <c r="E2022" s="45">
        <v>10.9725</v>
      </c>
      <c r="F2022" s="22"/>
      <c r="G2022" s="46"/>
      <c r="H2022" s="46"/>
      <c r="I2022" s="47"/>
      <c r="J2022" s="60"/>
    </row>
    <row r="2023" spans="2:10" x14ac:dyDescent="0.25">
      <c r="B2023" s="293"/>
      <c r="C2023" s="69" t="s">
        <v>893</v>
      </c>
      <c r="D2023" s="70"/>
      <c r="E2023" s="45">
        <v>10.9725</v>
      </c>
      <c r="F2023" s="22"/>
      <c r="G2023" s="46"/>
      <c r="H2023" s="46"/>
      <c r="I2023" s="47"/>
      <c r="J2023" s="60"/>
    </row>
    <row r="2024" spans="2:10" x14ac:dyDescent="0.25">
      <c r="B2024" s="293"/>
      <c r="C2024" s="69" t="s">
        <v>894</v>
      </c>
      <c r="D2024" s="70"/>
      <c r="E2024" s="45">
        <v>10.702999999999999</v>
      </c>
      <c r="F2024" s="22"/>
      <c r="G2024" s="46"/>
      <c r="H2024" s="46"/>
      <c r="I2024" s="47"/>
      <c r="J2024" s="60"/>
    </row>
    <row r="2025" spans="2:10" x14ac:dyDescent="0.25">
      <c r="B2025" s="293"/>
      <c r="C2025" s="69" t="s">
        <v>895</v>
      </c>
      <c r="D2025" s="70"/>
      <c r="E2025" s="45">
        <v>20.641500000000001</v>
      </c>
      <c r="F2025" s="22"/>
      <c r="G2025" s="46"/>
      <c r="H2025" s="46"/>
      <c r="I2025" s="47"/>
      <c r="J2025" s="60"/>
    </row>
    <row r="2026" spans="2:10" x14ac:dyDescent="0.25">
      <c r="B2026" s="293"/>
      <c r="C2026" s="69" t="s">
        <v>896</v>
      </c>
      <c r="D2026" s="70"/>
      <c r="E2026" s="45">
        <v>16.732099999999999</v>
      </c>
      <c r="F2026" s="22"/>
      <c r="G2026" s="46"/>
      <c r="H2026" s="46"/>
      <c r="I2026" s="47"/>
      <c r="J2026" s="60"/>
    </row>
    <row r="2027" spans="2:10" x14ac:dyDescent="0.25">
      <c r="B2027" s="293"/>
      <c r="C2027" s="69" t="s">
        <v>897</v>
      </c>
      <c r="D2027" s="70"/>
      <c r="E2027" s="45">
        <v>9.6195000000000022</v>
      </c>
      <c r="F2027" s="22"/>
      <c r="G2027" s="46"/>
      <c r="H2027" s="46"/>
      <c r="I2027" s="47"/>
      <c r="J2027" s="60"/>
    </row>
    <row r="2028" spans="2:10" x14ac:dyDescent="0.25">
      <c r="B2028" s="293"/>
      <c r="C2028" s="69" t="s">
        <v>898</v>
      </c>
      <c r="D2028" s="70"/>
      <c r="E2028" s="45">
        <v>8.2702400000000011</v>
      </c>
      <c r="F2028" s="22"/>
      <c r="G2028" s="46"/>
      <c r="H2028" s="46"/>
      <c r="I2028" s="47"/>
      <c r="J2028" s="60"/>
    </row>
    <row r="2029" spans="2:10" x14ac:dyDescent="0.25">
      <c r="B2029" s="293"/>
      <c r="C2029" s="69" t="s">
        <v>899</v>
      </c>
      <c r="D2029" s="70"/>
      <c r="E2029" s="45">
        <v>31.673400000000008</v>
      </c>
      <c r="F2029" s="22"/>
      <c r="G2029" s="46"/>
      <c r="H2029" s="46"/>
      <c r="I2029" s="47"/>
      <c r="J2029" s="60"/>
    </row>
    <row r="2030" spans="2:10" x14ac:dyDescent="0.25">
      <c r="B2030" s="293"/>
      <c r="C2030" s="69" t="s">
        <v>900</v>
      </c>
      <c r="D2030" s="70"/>
      <c r="E2030" s="45">
        <v>4.2979200000000004</v>
      </c>
      <c r="F2030" s="22"/>
      <c r="G2030" s="46"/>
      <c r="H2030" s="46"/>
      <c r="I2030" s="47"/>
      <c r="J2030" s="60"/>
    </row>
    <row r="2031" spans="2:10" x14ac:dyDescent="0.25">
      <c r="B2031" s="293"/>
      <c r="C2031" s="69" t="s">
        <v>901</v>
      </c>
      <c r="D2031" s="70"/>
      <c r="E2031" s="45">
        <v>50.485160000000008</v>
      </c>
      <c r="F2031" s="22"/>
      <c r="G2031" s="46"/>
      <c r="H2031" s="46"/>
      <c r="I2031" s="47"/>
      <c r="J2031" s="60"/>
    </row>
    <row r="2032" spans="2:10" x14ac:dyDescent="0.25">
      <c r="B2032" s="293"/>
      <c r="C2032" s="69" t="s">
        <v>903</v>
      </c>
      <c r="D2032" s="70"/>
      <c r="E2032" s="45">
        <v>32.607520000000001</v>
      </c>
      <c r="F2032" s="22"/>
      <c r="G2032" s="46"/>
      <c r="H2032" s="46"/>
      <c r="I2032" s="47"/>
      <c r="J2032" s="60"/>
    </row>
    <row r="2033" spans="2:10" x14ac:dyDescent="0.25">
      <c r="B2033" s="293"/>
      <c r="C2033" s="69" t="s">
        <v>904</v>
      </c>
      <c r="D2033" s="70"/>
      <c r="E2033" s="45">
        <v>37.620000000000005</v>
      </c>
      <c r="F2033" s="22"/>
      <c r="G2033" s="46"/>
      <c r="H2033" s="46"/>
      <c r="I2033" s="47"/>
      <c r="J2033" s="60"/>
    </row>
    <row r="2034" spans="2:10" x14ac:dyDescent="0.25">
      <c r="B2034" s="293"/>
      <c r="C2034" s="69" t="s">
        <v>905</v>
      </c>
      <c r="D2034" s="70"/>
      <c r="E2034" s="45">
        <v>21.129900000000003</v>
      </c>
      <c r="F2034" s="22"/>
      <c r="G2034" s="46"/>
      <c r="H2034" s="46"/>
      <c r="I2034" s="47"/>
      <c r="J2034" s="60"/>
    </row>
    <row r="2035" spans="2:10" x14ac:dyDescent="0.25">
      <c r="B2035" s="293"/>
      <c r="C2035" s="69" t="s">
        <v>906</v>
      </c>
      <c r="D2035" s="70"/>
      <c r="E2035" s="45">
        <v>17.229300000000002</v>
      </c>
      <c r="F2035" s="22"/>
      <c r="G2035" s="46"/>
      <c r="H2035" s="46"/>
      <c r="I2035" s="47"/>
      <c r="J2035" s="60"/>
    </row>
    <row r="2036" spans="2:10" x14ac:dyDescent="0.25">
      <c r="B2036" s="293"/>
      <c r="C2036" s="69" t="s">
        <v>907</v>
      </c>
      <c r="D2036" s="70"/>
      <c r="E2036" s="45">
        <v>62.480550000000008</v>
      </c>
      <c r="F2036" s="22"/>
      <c r="G2036" s="46"/>
      <c r="H2036" s="46"/>
      <c r="I2036" s="47"/>
      <c r="J2036" s="60"/>
    </row>
    <row r="2037" spans="2:10" x14ac:dyDescent="0.25">
      <c r="B2037" s="293"/>
      <c r="C2037" s="69" t="s">
        <v>908</v>
      </c>
      <c r="D2037" s="70"/>
      <c r="E2037" s="45">
        <v>30.492000000000001</v>
      </c>
      <c r="F2037" s="22"/>
      <c r="G2037" s="46"/>
      <c r="H2037" s="46"/>
      <c r="I2037" s="47"/>
      <c r="J2037" s="60"/>
    </row>
    <row r="2038" spans="2:10" x14ac:dyDescent="0.25">
      <c r="B2038" s="293"/>
      <c r="C2038" s="69" t="s">
        <v>909</v>
      </c>
      <c r="D2038" s="70"/>
      <c r="E2038" s="45">
        <v>45.990450000000003</v>
      </c>
      <c r="F2038" s="22"/>
      <c r="G2038" s="46"/>
      <c r="H2038" s="46"/>
      <c r="I2038" s="47"/>
      <c r="J2038" s="60"/>
    </row>
    <row r="2039" spans="2:10" x14ac:dyDescent="0.25">
      <c r="B2039" s="293"/>
      <c r="C2039" s="85" t="s">
        <v>1147</v>
      </c>
      <c r="D2039" s="51"/>
      <c r="E2039" s="45">
        <v>8.9760000000000009</v>
      </c>
      <c r="F2039" s="22"/>
      <c r="G2039" s="46"/>
      <c r="H2039" s="46"/>
      <c r="I2039" s="47"/>
      <c r="J2039" s="60"/>
    </row>
    <row r="2040" spans="2:10" x14ac:dyDescent="0.25">
      <c r="B2040" s="293"/>
      <c r="C2040" s="85" t="s">
        <v>1148</v>
      </c>
      <c r="D2040" s="51"/>
      <c r="E2040" s="45">
        <v>1.2143999999999999</v>
      </c>
      <c r="F2040" s="22"/>
      <c r="G2040" s="46"/>
      <c r="H2040" s="46"/>
      <c r="I2040" s="47"/>
      <c r="J2040" s="60"/>
    </row>
    <row r="2041" spans="2:10" x14ac:dyDescent="0.25">
      <c r="B2041" s="293"/>
      <c r="C2041" s="85" t="s">
        <v>1149</v>
      </c>
      <c r="D2041" s="51"/>
      <c r="E2041" s="45">
        <v>42.558120000000002</v>
      </c>
      <c r="F2041" s="22"/>
      <c r="G2041" s="46"/>
      <c r="H2041" s="46"/>
      <c r="I2041" s="47"/>
      <c r="J2041" s="60"/>
    </row>
    <row r="2042" spans="2:10" x14ac:dyDescent="0.25">
      <c r="B2042" s="293"/>
      <c r="C2042" s="81"/>
      <c r="D2042" s="51" t="s">
        <v>34</v>
      </c>
      <c r="E2042" s="56">
        <v>1590.59428</v>
      </c>
      <c r="F2042" s="22"/>
      <c r="G2042" s="46">
        <v>14.631611044331818</v>
      </c>
      <c r="H2042" s="46">
        <f>G2042*E2042</f>
        <v>23272.956834299017</v>
      </c>
      <c r="I2042" s="46"/>
      <c r="J2042" s="60"/>
    </row>
    <row r="2043" spans="2:10" x14ac:dyDescent="0.25">
      <c r="B2043" s="293"/>
      <c r="C2043" s="64"/>
      <c r="D2043" s="70"/>
      <c r="E2043" s="45"/>
      <c r="F2043" s="22"/>
      <c r="G2043" s="46"/>
      <c r="H2043" s="46"/>
      <c r="I2043" s="47"/>
      <c r="J2043" s="60"/>
    </row>
    <row r="2044" spans="2:10" x14ac:dyDescent="0.25">
      <c r="B2044" s="293">
        <v>130</v>
      </c>
      <c r="C2044" s="48" t="s">
        <v>1218</v>
      </c>
      <c r="D2044" s="70"/>
      <c r="E2044" s="45"/>
      <c r="F2044" s="22"/>
      <c r="G2044" s="46"/>
      <c r="H2044" s="46"/>
      <c r="I2044" s="47"/>
      <c r="J2044" s="60"/>
    </row>
    <row r="2045" spans="2:10" ht="210" x14ac:dyDescent="0.25">
      <c r="B2045" s="293"/>
      <c r="C2045" s="180" t="s">
        <v>1219</v>
      </c>
      <c r="D2045" s="70"/>
      <c r="E2045" s="45"/>
      <c r="F2045" s="22"/>
      <c r="G2045" s="46"/>
      <c r="H2045" s="46"/>
      <c r="I2045" s="47"/>
      <c r="J2045" s="60"/>
    </row>
    <row r="2046" spans="2:10" x14ac:dyDescent="0.25">
      <c r="B2046" s="293"/>
      <c r="C2046" s="69" t="s">
        <v>912</v>
      </c>
      <c r="D2046" s="70"/>
      <c r="E2046" s="45">
        <v>6.9212000000000007</v>
      </c>
      <c r="F2046" s="22"/>
      <c r="G2046" s="46"/>
      <c r="H2046" s="46"/>
      <c r="I2046" s="47"/>
      <c r="J2046" s="60"/>
    </row>
    <row r="2047" spans="2:10" x14ac:dyDescent="0.25">
      <c r="B2047" s="293"/>
      <c r="C2047" s="69" t="s">
        <v>913</v>
      </c>
      <c r="D2047" s="70"/>
      <c r="E2047" s="45">
        <v>6.6792000000000007</v>
      </c>
      <c r="F2047" s="22"/>
      <c r="G2047" s="46"/>
      <c r="H2047" s="46"/>
      <c r="I2047" s="47"/>
      <c r="J2047" s="60"/>
    </row>
    <row r="2048" spans="2:10" x14ac:dyDescent="0.25">
      <c r="B2048" s="293"/>
      <c r="C2048" s="69" t="s">
        <v>914</v>
      </c>
      <c r="D2048" s="70"/>
      <c r="E2048" s="45">
        <v>5.2514000000000003</v>
      </c>
      <c r="F2048" s="22"/>
      <c r="G2048" s="46"/>
      <c r="H2048" s="46"/>
      <c r="I2048" s="47"/>
      <c r="J2048" s="60"/>
    </row>
    <row r="2049" spans="2:10" x14ac:dyDescent="0.25">
      <c r="B2049" s="293"/>
      <c r="C2049" s="69" t="s">
        <v>915</v>
      </c>
      <c r="D2049" s="70"/>
      <c r="E2049" s="45">
        <v>8.3732000000000006</v>
      </c>
      <c r="F2049" s="22"/>
      <c r="G2049" s="46"/>
      <c r="H2049" s="46"/>
      <c r="I2049" s="47"/>
      <c r="J2049" s="60"/>
    </row>
    <row r="2050" spans="2:10" x14ac:dyDescent="0.25">
      <c r="B2050" s="293"/>
      <c r="C2050" s="69" t="s">
        <v>916</v>
      </c>
      <c r="D2050" s="70"/>
      <c r="E2050" s="45">
        <v>4.5979999999999999</v>
      </c>
      <c r="F2050" s="22"/>
      <c r="G2050" s="46"/>
      <c r="H2050" s="46"/>
      <c r="I2050" s="47"/>
      <c r="J2050" s="60"/>
    </row>
    <row r="2051" spans="2:10" x14ac:dyDescent="0.25">
      <c r="B2051" s="293"/>
      <c r="C2051" s="69" t="s">
        <v>917</v>
      </c>
      <c r="D2051" s="70"/>
      <c r="E2051" s="45">
        <v>3.8720000000000008</v>
      </c>
      <c r="F2051" s="22"/>
      <c r="G2051" s="46"/>
      <c r="H2051" s="46"/>
      <c r="I2051" s="47"/>
      <c r="J2051" s="60"/>
    </row>
    <row r="2052" spans="2:10" x14ac:dyDescent="0.25">
      <c r="B2052" s="293"/>
      <c r="C2052" s="69" t="s">
        <v>918</v>
      </c>
      <c r="D2052" s="70"/>
      <c r="E2052" s="45">
        <v>9.5831999999999997</v>
      </c>
      <c r="F2052" s="22"/>
      <c r="G2052" s="46"/>
      <c r="H2052" s="46"/>
      <c r="I2052" s="47"/>
      <c r="J2052" s="60"/>
    </row>
    <row r="2053" spans="2:10" x14ac:dyDescent="0.25">
      <c r="B2053" s="293"/>
      <c r="C2053" s="69" t="s">
        <v>919</v>
      </c>
      <c r="D2053" s="70"/>
      <c r="E2053" s="45">
        <v>4.6464000000000008</v>
      </c>
      <c r="F2053" s="22"/>
      <c r="G2053" s="46"/>
      <c r="H2053" s="46"/>
      <c r="I2053" s="47"/>
      <c r="J2053" s="60"/>
    </row>
    <row r="2054" spans="2:10" x14ac:dyDescent="0.25">
      <c r="B2054" s="293"/>
      <c r="C2054" s="69" t="s">
        <v>920</v>
      </c>
      <c r="D2054" s="70"/>
      <c r="E2054" s="45">
        <v>3.3637999999999999</v>
      </c>
      <c r="F2054" s="22"/>
      <c r="G2054" s="46"/>
      <c r="H2054" s="46"/>
      <c r="I2054" s="47"/>
      <c r="J2054" s="60"/>
    </row>
    <row r="2055" spans="2:10" x14ac:dyDescent="0.25">
      <c r="B2055" s="293"/>
      <c r="C2055" s="69" t="s">
        <v>921</v>
      </c>
      <c r="D2055" s="70"/>
      <c r="E2055" s="45">
        <v>17.424000000000003</v>
      </c>
      <c r="F2055" s="22"/>
      <c r="G2055" s="46"/>
      <c r="H2055" s="46"/>
      <c r="I2055" s="47"/>
      <c r="J2055" s="60"/>
    </row>
    <row r="2056" spans="2:10" x14ac:dyDescent="0.25">
      <c r="B2056" s="293"/>
      <c r="C2056" s="69" t="s">
        <v>922</v>
      </c>
      <c r="D2056" s="70"/>
      <c r="E2056" s="45">
        <v>5.2359999999999998</v>
      </c>
      <c r="F2056" s="22"/>
      <c r="G2056" s="46"/>
      <c r="H2056" s="46"/>
      <c r="I2056" s="47"/>
      <c r="J2056" s="60"/>
    </row>
    <row r="2057" spans="2:10" x14ac:dyDescent="0.25">
      <c r="B2057" s="293"/>
      <c r="C2057" s="69" t="s">
        <v>923</v>
      </c>
      <c r="D2057" s="70"/>
      <c r="E2057" s="45">
        <v>3.3154000000000012</v>
      </c>
      <c r="F2057" s="22"/>
      <c r="G2057" s="46"/>
      <c r="H2057" s="46"/>
      <c r="I2057" s="47"/>
      <c r="J2057" s="60"/>
    </row>
    <row r="2058" spans="2:10" x14ac:dyDescent="0.25">
      <c r="B2058" s="293"/>
      <c r="C2058" s="69" t="s">
        <v>924</v>
      </c>
      <c r="D2058" s="70"/>
      <c r="E2058" s="45">
        <v>9.849400000000001</v>
      </c>
      <c r="F2058" s="22"/>
      <c r="G2058" s="46"/>
      <c r="H2058" s="46"/>
      <c r="I2058" s="47"/>
      <c r="J2058" s="60"/>
    </row>
    <row r="2059" spans="2:10" x14ac:dyDescent="0.25">
      <c r="B2059" s="293"/>
      <c r="C2059" s="69" t="s">
        <v>925</v>
      </c>
      <c r="D2059" s="70"/>
      <c r="E2059" s="45">
        <v>5.8564000000000007</v>
      </c>
      <c r="F2059" s="22"/>
      <c r="G2059" s="46"/>
      <c r="H2059" s="46"/>
      <c r="I2059" s="47"/>
      <c r="J2059" s="60"/>
    </row>
    <row r="2060" spans="2:10" x14ac:dyDescent="0.25">
      <c r="B2060" s="293"/>
      <c r="C2060" s="69" t="s">
        <v>926</v>
      </c>
      <c r="D2060" s="70"/>
      <c r="E2060" s="45">
        <v>5.4890000000000008</v>
      </c>
      <c r="F2060" s="22"/>
      <c r="G2060" s="46"/>
      <c r="H2060" s="46"/>
      <c r="I2060" s="47"/>
      <c r="J2060" s="60"/>
    </row>
    <row r="2061" spans="2:10" x14ac:dyDescent="0.25">
      <c r="B2061" s="293"/>
      <c r="C2061" s="69" t="s">
        <v>927</v>
      </c>
      <c r="D2061" s="70"/>
      <c r="E2061" s="45">
        <v>3.3154000000000012</v>
      </c>
      <c r="F2061" s="22"/>
      <c r="G2061" s="46"/>
      <c r="H2061" s="46"/>
      <c r="I2061" s="47"/>
      <c r="J2061" s="60"/>
    </row>
    <row r="2062" spans="2:10" x14ac:dyDescent="0.25">
      <c r="B2062" s="293"/>
      <c r="C2062" s="69" t="s">
        <v>928</v>
      </c>
      <c r="D2062" s="70"/>
      <c r="E2062" s="45">
        <v>9.849400000000001</v>
      </c>
      <c r="F2062" s="22"/>
      <c r="G2062" s="46"/>
      <c r="H2062" s="46"/>
      <c r="I2062" s="47"/>
      <c r="J2062" s="60"/>
    </row>
    <row r="2063" spans="2:10" x14ac:dyDescent="0.25">
      <c r="B2063" s="293"/>
      <c r="C2063" s="69" t="s">
        <v>929</v>
      </c>
      <c r="D2063" s="70"/>
      <c r="E2063" s="45">
        <v>5.8564000000000007</v>
      </c>
      <c r="F2063" s="22"/>
      <c r="G2063" s="46"/>
      <c r="H2063" s="46"/>
      <c r="I2063" s="47"/>
      <c r="J2063" s="60"/>
    </row>
    <row r="2064" spans="2:10" x14ac:dyDescent="0.25">
      <c r="B2064" s="293"/>
      <c r="C2064" s="69" t="s">
        <v>930</v>
      </c>
      <c r="D2064" s="70"/>
      <c r="E2064" s="45">
        <v>5.5440000000000005</v>
      </c>
      <c r="F2064" s="22"/>
      <c r="G2064" s="46"/>
      <c r="H2064" s="46"/>
      <c r="I2064" s="47"/>
      <c r="J2064" s="60"/>
    </row>
    <row r="2065" spans="2:10" x14ac:dyDescent="0.25">
      <c r="B2065" s="293"/>
      <c r="C2065" s="69" t="s">
        <v>836</v>
      </c>
      <c r="D2065" s="70"/>
      <c r="E2065" s="45">
        <v>3.3154000000000012</v>
      </c>
      <c r="F2065" s="22"/>
      <c r="G2065" s="46"/>
      <c r="H2065" s="46"/>
      <c r="I2065" s="47"/>
      <c r="J2065" s="60"/>
    </row>
    <row r="2066" spans="2:10" x14ac:dyDescent="0.25">
      <c r="B2066" s="293"/>
      <c r="C2066" s="69" t="s">
        <v>931</v>
      </c>
      <c r="D2066" s="70"/>
      <c r="E2066" s="45">
        <v>9.8010000000000002</v>
      </c>
      <c r="F2066" s="22"/>
      <c r="G2066" s="46"/>
      <c r="H2066" s="46"/>
      <c r="I2066" s="47"/>
      <c r="J2066" s="60"/>
    </row>
    <row r="2067" spans="2:10" x14ac:dyDescent="0.25">
      <c r="B2067" s="293"/>
      <c r="C2067" s="69" t="s">
        <v>932</v>
      </c>
      <c r="D2067" s="70"/>
      <c r="E2067" s="45">
        <v>5.8564000000000007</v>
      </c>
      <c r="F2067" s="22"/>
      <c r="G2067" s="46"/>
      <c r="H2067" s="46"/>
      <c r="I2067" s="47"/>
      <c r="J2067" s="60"/>
    </row>
    <row r="2068" spans="2:10" x14ac:dyDescent="0.25">
      <c r="B2068" s="293"/>
      <c r="C2068" s="69" t="s">
        <v>933</v>
      </c>
      <c r="D2068" s="70"/>
      <c r="E2068" s="45">
        <v>7.2649500000000016</v>
      </c>
      <c r="F2068" s="22"/>
      <c r="G2068" s="46"/>
      <c r="H2068" s="46"/>
      <c r="I2068" s="47"/>
      <c r="J2068" s="60"/>
    </row>
    <row r="2069" spans="2:10" x14ac:dyDescent="0.25">
      <c r="B2069" s="293"/>
      <c r="C2069" s="69" t="s">
        <v>934</v>
      </c>
      <c r="D2069" s="70"/>
      <c r="E2069" s="45">
        <v>3.3154000000000012</v>
      </c>
      <c r="F2069" s="22"/>
      <c r="G2069" s="46"/>
      <c r="H2069" s="46"/>
      <c r="I2069" s="47"/>
      <c r="J2069" s="60"/>
    </row>
    <row r="2070" spans="2:10" x14ac:dyDescent="0.25">
      <c r="B2070" s="293"/>
      <c r="C2070" s="69" t="s">
        <v>935</v>
      </c>
      <c r="D2070" s="70"/>
      <c r="E2070" s="45">
        <v>9.849400000000001</v>
      </c>
      <c r="F2070" s="22"/>
      <c r="G2070" s="46"/>
      <c r="H2070" s="46"/>
      <c r="I2070" s="47"/>
      <c r="J2070" s="60"/>
    </row>
    <row r="2071" spans="2:10" x14ac:dyDescent="0.25">
      <c r="B2071" s="293"/>
      <c r="C2071" s="69" t="s">
        <v>936</v>
      </c>
      <c r="D2071" s="70"/>
      <c r="E2071" s="45">
        <v>5.8564000000000007</v>
      </c>
      <c r="F2071" s="22"/>
      <c r="G2071" s="46"/>
      <c r="H2071" s="46"/>
      <c r="I2071" s="47"/>
      <c r="J2071" s="60"/>
    </row>
    <row r="2072" spans="2:10" x14ac:dyDescent="0.25">
      <c r="B2072" s="293"/>
      <c r="C2072" s="69" t="s">
        <v>937</v>
      </c>
      <c r="D2072" s="70"/>
      <c r="E2072" s="45">
        <v>6.8310000000000004</v>
      </c>
      <c r="F2072" s="22"/>
      <c r="G2072" s="46"/>
      <c r="H2072" s="46"/>
      <c r="I2072" s="47"/>
      <c r="J2072" s="60"/>
    </row>
    <row r="2073" spans="2:10" x14ac:dyDescent="0.25">
      <c r="B2073" s="293"/>
      <c r="C2073" s="69" t="s">
        <v>938</v>
      </c>
      <c r="D2073" s="70"/>
      <c r="E2073" s="45">
        <v>3.3154000000000012</v>
      </c>
      <c r="F2073" s="22"/>
      <c r="G2073" s="46"/>
      <c r="H2073" s="46"/>
      <c r="I2073" s="47"/>
      <c r="J2073" s="60"/>
    </row>
    <row r="2074" spans="2:10" x14ac:dyDescent="0.25">
      <c r="B2074" s="293"/>
      <c r="C2074" s="69" t="s">
        <v>939</v>
      </c>
      <c r="D2074" s="70"/>
      <c r="E2074" s="45">
        <v>9.849400000000001</v>
      </c>
      <c r="F2074" s="22"/>
      <c r="G2074" s="46"/>
      <c r="H2074" s="46"/>
      <c r="I2074" s="47"/>
      <c r="J2074" s="60"/>
    </row>
    <row r="2075" spans="2:10" x14ac:dyDescent="0.25">
      <c r="B2075" s="293"/>
      <c r="C2075" s="69" t="s">
        <v>940</v>
      </c>
      <c r="D2075" s="70"/>
      <c r="E2075" s="45">
        <v>5.8806000000000012</v>
      </c>
      <c r="F2075" s="22"/>
      <c r="G2075" s="46"/>
      <c r="H2075" s="46"/>
      <c r="I2075" s="47"/>
      <c r="J2075" s="60"/>
    </row>
    <row r="2076" spans="2:10" x14ac:dyDescent="0.25">
      <c r="B2076" s="293"/>
      <c r="C2076" s="69" t="s">
        <v>941</v>
      </c>
      <c r="D2076" s="70"/>
      <c r="E2076" s="45">
        <v>3.3154000000000012</v>
      </c>
      <c r="F2076" s="22"/>
      <c r="G2076" s="46"/>
      <c r="H2076" s="46"/>
      <c r="I2076" s="47"/>
      <c r="J2076" s="60"/>
    </row>
    <row r="2077" spans="2:10" x14ac:dyDescent="0.25">
      <c r="B2077" s="293"/>
      <c r="C2077" s="69" t="s">
        <v>942</v>
      </c>
      <c r="D2077" s="70"/>
      <c r="E2077" s="45">
        <v>9.849400000000001</v>
      </c>
      <c r="F2077" s="22"/>
      <c r="G2077" s="46"/>
      <c r="H2077" s="46"/>
      <c r="I2077" s="47"/>
      <c r="J2077" s="60"/>
    </row>
    <row r="2078" spans="2:10" x14ac:dyDescent="0.25">
      <c r="B2078" s="293"/>
      <c r="C2078" s="69" t="s">
        <v>943</v>
      </c>
      <c r="D2078" s="70"/>
      <c r="E2078" s="45">
        <v>5.8806000000000012</v>
      </c>
      <c r="F2078" s="22"/>
      <c r="G2078" s="46"/>
      <c r="H2078" s="46"/>
      <c r="I2078" s="47"/>
      <c r="J2078" s="60"/>
    </row>
    <row r="2079" spans="2:10" x14ac:dyDescent="0.25">
      <c r="B2079" s="293"/>
      <c r="C2079" s="69" t="s">
        <v>944</v>
      </c>
      <c r="D2079" s="70"/>
      <c r="E2079" s="45">
        <v>3.3154000000000012</v>
      </c>
      <c r="F2079" s="22"/>
      <c r="G2079" s="46"/>
      <c r="H2079" s="46"/>
      <c r="I2079" s="47"/>
      <c r="J2079" s="60"/>
    </row>
    <row r="2080" spans="2:10" x14ac:dyDescent="0.25">
      <c r="B2080" s="293"/>
      <c r="C2080" s="69" t="s">
        <v>945</v>
      </c>
      <c r="D2080" s="70"/>
      <c r="E2080" s="45">
        <v>9.849400000000001</v>
      </c>
      <c r="F2080" s="22"/>
      <c r="G2080" s="46"/>
      <c r="H2080" s="46"/>
      <c r="I2080" s="47"/>
      <c r="J2080" s="60"/>
    </row>
    <row r="2081" spans="2:10" x14ac:dyDescent="0.25">
      <c r="B2081" s="293"/>
      <c r="C2081" s="69" t="s">
        <v>946</v>
      </c>
      <c r="D2081" s="70"/>
      <c r="E2081" s="45">
        <v>5.8806000000000012</v>
      </c>
      <c r="F2081" s="22"/>
      <c r="G2081" s="46"/>
      <c r="H2081" s="46"/>
      <c r="I2081" s="47"/>
      <c r="J2081" s="60"/>
    </row>
    <row r="2082" spans="2:10" x14ac:dyDescent="0.25">
      <c r="B2082" s="293"/>
      <c r="C2082" s="69" t="s">
        <v>947</v>
      </c>
      <c r="D2082" s="70"/>
      <c r="E2082" s="45">
        <v>9.849400000000001</v>
      </c>
      <c r="F2082" s="22"/>
      <c r="G2082" s="46"/>
      <c r="H2082" s="46"/>
      <c r="I2082" s="47"/>
      <c r="J2082" s="60"/>
    </row>
    <row r="2083" spans="2:10" x14ac:dyDescent="0.25">
      <c r="B2083" s="293"/>
      <c r="C2083" s="69" t="s">
        <v>948</v>
      </c>
      <c r="D2083" s="70"/>
      <c r="E2083" s="45">
        <v>5.8564000000000007</v>
      </c>
      <c r="F2083" s="22"/>
      <c r="G2083" s="46"/>
      <c r="H2083" s="46"/>
      <c r="I2083" s="47"/>
      <c r="J2083" s="60"/>
    </row>
    <row r="2084" spans="2:10" x14ac:dyDescent="0.25">
      <c r="B2084" s="293"/>
      <c r="C2084" s="69" t="s">
        <v>846</v>
      </c>
      <c r="D2084" s="70"/>
      <c r="E2084" s="45">
        <v>5.7233000000000018</v>
      </c>
      <c r="F2084" s="22"/>
      <c r="G2084" s="46"/>
      <c r="H2084" s="46"/>
      <c r="I2084" s="47"/>
      <c r="J2084" s="60"/>
    </row>
    <row r="2085" spans="2:10" x14ac:dyDescent="0.25">
      <c r="B2085" s="293"/>
      <c r="C2085" s="69" t="s">
        <v>949</v>
      </c>
      <c r="D2085" s="70"/>
      <c r="E2085" s="45">
        <v>7.3810000000000002</v>
      </c>
      <c r="F2085" s="22"/>
      <c r="G2085" s="46"/>
      <c r="H2085" s="46"/>
      <c r="I2085" s="47"/>
      <c r="J2085" s="60"/>
    </row>
    <row r="2086" spans="2:10" x14ac:dyDescent="0.25">
      <c r="B2086" s="293"/>
      <c r="C2086" s="69" t="s">
        <v>950</v>
      </c>
      <c r="D2086" s="70"/>
      <c r="E2086" s="45">
        <v>2.1780000000000004</v>
      </c>
      <c r="F2086" s="22"/>
      <c r="G2086" s="46"/>
      <c r="H2086" s="46"/>
      <c r="I2086" s="47"/>
      <c r="J2086" s="60"/>
    </row>
    <row r="2087" spans="2:10" x14ac:dyDescent="0.25">
      <c r="B2087" s="293"/>
      <c r="C2087" s="69" t="s">
        <v>951</v>
      </c>
      <c r="D2087" s="70"/>
      <c r="E2087" s="45">
        <v>10.672200000000002</v>
      </c>
      <c r="F2087" s="22"/>
      <c r="G2087" s="46"/>
      <c r="H2087" s="46"/>
      <c r="I2087" s="47"/>
      <c r="J2087" s="60"/>
    </row>
    <row r="2088" spans="2:10" x14ac:dyDescent="0.25">
      <c r="B2088" s="293"/>
      <c r="C2088" s="69" t="s">
        <v>952</v>
      </c>
      <c r="D2088" s="70"/>
      <c r="E2088" s="45">
        <v>1.8876000000000004</v>
      </c>
      <c r="F2088" s="22"/>
      <c r="G2088" s="46"/>
      <c r="H2088" s="46"/>
      <c r="I2088" s="47"/>
      <c r="J2088" s="60"/>
    </row>
    <row r="2089" spans="2:10" x14ac:dyDescent="0.25">
      <c r="B2089" s="293"/>
      <c r="C2089" s="69" t="s">
        <v>953</v>
      </c>
      <c r="D2089" s="70"/>
      <c r="E2089" s="45">
        <v>6.4152000000000005</v>
      </c>
      <c r="F2089" s="22"/>
      <c r="G2089" s="46"/>
      <c r="H2089" s="46"/>
      <c r="I2089" s="47"/>
      <c r="J2089" s="60"/>
    </row>
    <row r="2090" spans="2:10" x14ac:dyDescent="0.25">
      <c r="B2090" s="293"/>
      <c r="C2090" s="69" t="s">
        <v>954</v>
      </c>
      <c r="D2090" s="70"/>
      <c r="E2090" s="45">
        <v>5.5968000000000009</v>
      </c>
      <c r="F2090" s="22"/>
      <c r="G2090" s="46"/>
      <c r="H2090" s="46"/>
      <c r="I2090" s="47"/>
      <c r="J2090" s="60"/>
    </row>
    <row r="2091" spans="2:10" x14ac:dyDescent="0.25">
      <c r="B2091" s="293"/>
      <c r="C2091" s="69" t="s">
        <v>955</v>
      </c>
      <c r="D2091" s="70"/>
      <c r="E2091" s="45">
        <v>24.842400000000001</v>
      </c>
      <c r="F2091" s="22"/>
      <c r="G2091" s="46"/>
      <c r="H2091" s="46"/>
      <c r="I2091" s="47"/>
      <c r="J2091" s="60"/>
    </row>
    <row r="2092" spans="2:10" x14ac:dyDescent="0.25">
      <c r="B2092" s="293"/>
      <c r="C2092" s="69" t="s">
        <v>956</v>
      </c>
      <c r="D2092" s="70"/>
      <c r="E2092" s="45">
        <v>0.97680000000000011</v>
      </c>
      <c r="F2092" s="22"/>
      <c r="G2092" s="46"/>
      <c r="H2092" s="46"/>
      <c r="I2092" s="47"/>
      <c r="J2092" s="60"/>
    </row>
    <row r="2093" spans="2:10" x14ac:dyDescent="0.25">
      <c r="B2093" s="293"/>
      <c r="C2093" s="69" t="s">
        <v>957</v>
      </c>
      <c r="D2093" s="70"/>
      <c r="E2093" s="45">
        <v>3.4988800000000002</v>
      </c>
      <c r="F2093" s="22"/>
      <c r="G2093" s="46"/>
      <c r="H2093" s="46"/>
      <c r="I2093" s="47"/>
      <c r="J2093" s="60"/>
    </row>
    <row r="2094" spans="2:10" x14ac:dyDescent="0.25">
      <c r="B2094" s="293"/>
      <c r="C2094" s="69" t="s">
        <v>958</v>
      </c>
      <c r="D2094" s="70"/>
      <c r="E2094" s="45">
        <v>40.979399999999998</v>
      </c>
      <c r="F2094" s="22"/>
      <c r="G2094" s="46"/>
      <c r="H2094" s="46"/>
      <c r="I2094" s="47"/>
      <c r="J2094" s="60"/>
    </row>
    <row r="2095" spans="2:10" x14ac:dyDescent="0.25">
      <c r="B2095" s="293"/>
      <c r="C2095" s="69" t="s">
        <v>959</v>
      </c>
      <c r="D2095" s="70"/>
      <c r="E2095" s="45">
        <v>29.858400000000003</v>
      </c>
      <c r="F2095" s="22"/>
      <c r="G2095" s="46"/>
      <c r="H2095" s="46"/>
      <c r="I2095" s="47"/>
      <c r="J2095" s="60"/>
    </row>
    <row r="2096" spans="2:10" x14ac:dyDescent="0.25">
      <c r="B2096" s="293"/>
      <c r="C2096" s="69" t="s">
        <v>961</v>
      </c>
      <c r="D2096" s="70"/>
      <c r="E2096" s="45">
        <v>3.6542000000000008</v>
      </c>
      <c r="F2096" s="22"/>
      <c r="G2096" s="46"/>
      <c r="H2096" s="46"/>
      <c r="I2096" s="47"/>
      <c r="J2096" s="60"/>
    </row>
    <row r="2097" spans="2:10" x14ac:dyDescent="0.25">
      <c r="B2097" s="293"/>
      <c r="C2097" s="85" t="s">
        <v>960</v>
      </c>
      <c r="D2097" s="51"/>
      <c r="E2097" s="45">
        <v>15.285600000000001</v>
      </c>
      <c r="F2097" s="22"/>
      <c r="G2097" s="46"/>
      <c r="H2097" s="46"/>
      <c r="I2097" s="47"/>
      <c r="J2097" s="60"/>
    </row>
    <row r="2098" spans="2:10" x14ac:dyDescent="0.25">
      <c r="B2098" s="293"/>
      <c r="C2098" s="69" t="s">
        <v>962</v>
      </c>
      <c r="D2098" s="70"/>
      <c r="E2098" s="45">
        <v>2.8424000000000005</v>
      </c>
      <c r="F2098" s="22"/>
      <c r="G2098" s="46"/>
      <c r="H2098" s="46"/>
      <c r="I2098" s="47"/>
      <c r="J2098" s="60"/>
    </row>
    <row r="2099" spans="2:10" x14ac:dyDescent="0.25">
      <c r="B2099" s="293"/>
      <c r="C2099" s="69" t="s">
        <v>963</v>
      </c>
      <c r="D2099" s="70"/>
      <c r="E2099" s="45">
        <v>2.18174</v>
      </c>
      <c r="F2099" s="22"/>
      <c r="G2099" s="46"/>
      <c r="H2099" s="46"/>
      <c r="I2099" s="47"/>
      <c r="J2099" s="60"/>
    </row>
    <row r="2100" spans="2:10" x14ac:dyDescent="0.25">
      <c r="B2100" s="293"/>
      <c r="C2100" s="69" t="s">
        <v>964</v>
      </c>
      <c r="D2100" s="70"/>
      <c r="E2100" s="45">
        <v>20.74952</v>
      </c>
      <c r="F2100" s="22"/>
      <c r="G2100" s="46"/>
      <c r="H2100" s="46"/>
      <c r="I2100" s="47"/>
      <c r="J2100" s="60"/>
    </row>
    <row r="2101" spans="2:10" x14ac:dyDescent="0.25">
      <c r="B2101" s="293"/>
      <c r="C2101" s="69" t="s">
        <v>966</v>
      </c>
      <c r="D2101" s="70"/>
      <c r="E2101" s="45">
        <v>5.5902000000000012</v>
      </c>
      <c r="F2101" s="22"/>
      <c r="G2101" s="46"/>
      <c r="H2101" s="46"/>
      <c r="I2101" s="47"/>
      <c r="J2101" s="60"/>
    </row>
    <row r="2102" spans="2:10" x14ac:dyDescent="0.25">
      <c r="B2102" s="293"/>
      <c r="C2102" s="69" t="s">
        <v>967</v>
      </c>
      <c r="D2102" s="70"/>
      <c r="E2102" s="45">
        <v>5.6144000000000007</v>
      </c>
      <c r="F2102" s="22"/>
      <c r="G2102" s="46"/>
      <c r="H2102" s="46"/>
      <c r="I2102" s="47"/>
      <c r="J2102" s="60"/>
    </row>
    <row r="2103" spans="2:10" x14ac:dyDescent="0.25">
      <c r="B2103" s="293"/>
      <c r="C2103" s="69" t="s">
        <v>968</v>
      </c>
      <c r="D2103" s="70"/>
      <c r="E2103" s="45">
        <v>11.227480000000002</v>
      </c>
      <c r="F2103" s="22"/>
      <c r="G2103" s="46"/>
      <c r="H2103" s="46"/>
      <c r="I2103" s="47"/>
      <c r="J2103" s="60"/>
    </row>
    <row r="2104" spans="2:10" x14ac:dyDescent="0.25">
      <c r="B2104" s="293"/>
      <c r="C2104" s="69" t="s">
        <v>969</v>
      </c>
      <c r="D2104" s="70"/>
      <c r="E2104" s="45">
        <v>5.5902000000000012</v>
      </c>
      <c r="F2104" s="22"/>
      <c r="G2104" s="46"/>
      <c r="H2104" s="46"/>
      <c r="I2104" s="47"/>
      <c r="J2104" s="60"/>
    </row>
    <row r="2105" spans="2:10" x14ac:dyDescent="0.25">
      <c r="B2105" s="293"/>
      <c r="C2105" s="69" t="s">
        <v>970</v>
      </c>
      <c r="D2105" s="70"/>
      <c r="E2105" s="45">
        <v>5.5902000000000012</v>
      </c>
      <c r="F2105" s="22"/>
      <c r="G2105" s="46"/>
      <c r="H2105" s="46"/>
      <c r="I2105" s="47"/>
      <c r="J2105" s="60"/>
    </row>
    <row r="2106" spans="2:10" x14ac:dyDescent="0.25">
      <c r="B2106" s="293"/>
      <c r="C2106" s="69" t="s">
        <v>971</v>
      </c>
      <c r="D2106" s="70"/>
      <c r="E2106" s="45">
        <v>5.44808</v>
      </c>
      <c r="F2106" s="22"/>
      <c r="G2106" s="46"/>
      <c r="H2106" s="46"/>
      <c r="I2106" s="47"/>
      <c r="J2106" s="60"/>
    </row>
    <row r="2107" spans="2:10" x14ac:dyDescent="0.25">
      <c r="B2107" s="293"/>
      <c r="C2107" s="69" t="s">
        <v>972</v>
      </c>
      <c r="D2107" s="70"/>
      <c r="E2107" s="45">
        <v>4.8840000000000012</v>
      </c>
      <c r="F2107" s="22"/>
      <c r="G2107" s="46"/>
      <c r="H2107" s="46"/>
      <c r="I2107" s="47"/>
      <c r="J2107" s="60"/>
    </row>
    <row r="2108" spans="2:10" x14ac:dyDescent="0.25">
      <c r="B2108" s="293"/>
      <c r="C2108" s="69" t="s">
        <v>973</v>
      </c>
      <c r="D2108" s="70"/>
      <c r="E2108" s="45">
        <v>12.5664</v>
      </c>
      <c r="F2108" s="22"/>
      <c r="G2108" s="46"/>
      <c r="H2108" s="46"/>
      <c r="I2108" s="47"/>
      <c r="J2108" s="60"/>
    </row>
    <row r="2109" spans="2:10" x14ac:dyDescent="0.25">
      <c r="B2109" s="293"/>
      <c r="C2109" s="69" t="s">
        <v>974</v>
      </c>
      <c r="D2109" s="70"/>
      <c r="E2109" s="45">
        <v>14.64892</v>
      </c>
      <c r="F2109" s="22"/>
      <c r="G2109" s="46"/>
      <c r="H2109" s="46"/>
      <c r="I2109" s="47"/>
      <c r="J2109" s="60"/>
    </row>
    <row r="2110" spans="2:10" x14ac:dyDescent="0.25">
      <c r="B2110" s="293"/>
      <c r="C2110" s="69" t="s">
        <v>975</v>
      </c>
      <c r="D2110" s="70"/>
      <c r="E2110" s="45">
        <v>3.9006000000000003</v>
      </c>
      <c r="F2110" s="22"/>
      <c r="G2110" s="46"/>
      <c r="H2110" s="46"/>
      <c r="I2110" s="47"/>
      <c r="J2110" s="60"/>
    </row>
    <row r="2111" spans="2:10" x14ac:dyDescent="0.25">
      <c r="B2111" s="293"/>
      <c r="C2111" s="69" t="s">
        <v>976</v>
      </c>
      <c r="D2111" s="70"/>
      <c r="E2111" s="45">
        <v>3.3880000000000003</v>
      </c>
      <c r="F2111" s="22"/>
      <c r="G2111" s="46"/>
      <c r="H2111" s="46"/>
      <c r="I2111" s="47"/>
      <c r="J2111" s="60"/>
    </row>
    <row r="2112" spans="2:10" x14ac:dyDescent="0.25">
      <c r="B2112" s="293"/>
      <c r="C2112" s="69" t="s">
        <v>977</v>
      </c>
      <c r="D2112" s="70"/>
      <c r="E2112" s="45">
        <v>17.327200000000005</v>
      </c>
      <c r="F2112" s="22"/>
      <c r="G2112" s="46"/>
      <c r="H2112" s="46"/>
      <c r="I2112" s="47"/>
      <c r="J2112" s="60"/>
    </row>
    <row r="2113" spans="2:10" x14ac:dyDescent="0.25">
      <c r="B2113" s="293"/>
      <c r="C2113" s="69" t="s">
        <v>978</v>
      </c>
      <c r="D2113" s="70"/>
      <c r="E2113" s="45">
        <v>5.0820000000000007</v>
      </c>
      <c r="F2113" s="22"/>
      <c r="G2113" s="46"/>
      <c r="H2113" s="46"/>
      <c r="I2113" s="47"/>
      <c r="J2113" s="60"/>
    </row>
    <row r="2114" spans="2:10" x14ac:dyDescent="0.25">
      <c r="B2114" s="293"/>
      <c r="C2114" s="69" t="s">
        <v>979</v>
      </c>
      <c r="D2114" s="70"/>
      <c r="E2114" s="45">
        <v>6.8002000000000011</v>
      </c>
      <c r="F2114" s="22"/>
      <c r="G2114" s="46"/>
      <c r="H2114" s="46"/>
      <c r="I2114" s="47"/>
      <c r="J2114" s="60"/>
    </row>
    <row r="2115" spans="2:10" x14ac:dyDescent="0.25">
      <c r="B2115" s="293"/>
      <c r="C2115" s="69" t="s">
        <v>980</v>
      </c>
      <c r="D2115" s="70"/>
      <c r="E2115" s="45">
        <v>3.5362800000000005</v>
      </c>
      <c r="F2115" s="22"/>
      <c r="G2115" s="46"/>
      <c r="H2115" s="46"/>
      <c r="I2115" s="47"/>
      <c r="J2115" s="60"/>
    </row>
    <row r="2116" spans="2:10" x14ac:dyDescent="0.25">
      <c r="B2116" s="293"/>
      <c r="C2116" s="69" t="s">
        <v>865</v>
      </c>
      <c r="D2116" s="70"/>
      <c r="E2116" s="45">
        <v>4.7190000000000003</v>
      </c>
      <c r="F2116" s="22"/>
      <c r="G2116" s="46"/>
      <c r="H2116" s="46"/>
      <c r="I2116" s="47"/>
      <c r="J2116" s="60"/>
    </row>
    <row r="2117" spans="2:10" x14ac:dyDescent="0.25">
      <c r="B2117" s="293"/>
      <c r="C2117" s="69" t="s">
        <v>981</v>
      </c>
      <c r="D2117" s="70"/>
      <c r="E2117" s="45">
        <v>2.0812000000000004</v>
      </c>
      <c r="F2117" s="22"/>
      <c r="G2117" s="46"/>
      <c r="H2117" s="46"/>
      <c r="I2117" s="47"/>
      <c r="J2117" s="60"/>
    </row>
    <row r="2118" spans="2:10" x14ac:dyDescent="0.25">
      <c r="B2118" s="293"/>
      <c r="C2118" s="69" t="s">
        <v>982</v>
      </c>
      <c r="D2118" s="70"/>
      <c r="E2118" s="45">
        <v>6.1564800000000011</v>
      </c>
      <c r="F2118" s="22"/>
      <c r="G2118" s="46"/>
      <c r="H2118" s="46"/>
      <c r="I2118" s="47"/>
      <c r="J2118" s="60"/>
    </row>
    <row r="2119" spans="2:10" x14ac:dyDescent="0.25">
      <c r="B2119" s="293"/>
      <c r="C2119" s="69" t="s">
        <v>983</v>
      </c>
      <c r="D2119" s="70"/>
      <c r="E2119" s="45">
        <v>3.7752000000000008</v>
      </c>
      <c r="F2119" s="22"/>
      <c r="G2119" s="46"/>
      <c r="H2119" s="46"/>
      <c r="I2119" s="47"/>
      <c r="J2119" s="60"/>
    </row>
    <row r="2120" spans="2:10" x14ac:dyDescent="0.25">
      <c r="B2120" s="293"/>
      <c r="C2120" s="69" t="s">
        <v>984</v>
      </c>
      <c r="D2120" s="70"/>
      <c r="E2120" s="45">
        <v>6.5037500000000001</v>
      </c>
      <c r="F2120" s="22"/>
      <c r="G2120" s="46"/>
      <c r="H2120" s="46"/>
      <c r="I2120" s="47"/>
      <c r="J2120" s="60"/>
    </row>
    <row r="2121" spans="2:10" x14ac:dyDescent="0.25">
      <c r="B2121" s="293"/>
      <c r="C2121" s="69" t="s">
        <v>985</v>
      </c>
      <c r="D2121" s="70"/>
      <c r="E2121" s="45">
        <v>7.7924000000000007</v>
      </c>
      <c r="F2121" s="22"/>
      <c r="G2121" s="46"/>
      <c r="H2121" s="46"/>
      <c r="I2121" s="47"/>
      <c r="J2121" s="60"/>
    </row>
    <row r="2122" spans="2:10" x14ac:dyDescent="0.25">
      <c r="B2122" s="293"/>
      <c r="C2122" s="69" t="s">
        <v>986</v>
      </c>
      <c r="D2122" s="70"/>
      <c r="E2122" s="45">
        <v>4.2333500000000006</v>
      </c>
      <c r="F2122" s="22"/>
      <c r="G2122" s="46"/>
      <c r="H2122" s="46"/>
      <c r="I2122" s="47"/>
      <c r="J2122" s="60"/>
    </row>
    <row r="2123" spans="2:10" x14ac:dyDescent="0.25">
      <c r="B2123" s="293"/>
      <c r="C2123" s="69" t="s">
        <v>987</v>
      </c>
      <c r="D2123" s="70"/>
      <c r="E2123" s="45">
        <v>5.8564000000000007</v>
      </c>
      <c r="F2123" s="22"/>
      <c r="G2123" s="46"/>
      <c r="H2123" s="46"/>
      <c r="I2123" s="47"/>
      <c r="J2123" s="60"/>
    </row>
    <row r="2124" spans="2:10" x14ac:dyDescent="0.25">
      <c r="B2124" s="293"/>
      <c r="C2124" s="69" t="s">
        <v>988</v>
      </c>
      <c r="D2124" s="70"/>
      <c r="E2124" s="45">
        <v>9.6800000000000015</v>
      </c>
      <c r="F2124" s="22"/>
      <c r="G2124" s="46"/>
      <c r="H2124" s="46"/>
      <c r="I2124" s="47"/>
      <c r="J2124" s="60"/>
    </row>
    <row r="2125" spans="2:10" x14ac:dyDescent="0.25">
      <c r="B2125" s="293"/>
      <c r="C2125" s="69" t="s">
        <v>989</v>
      </c>
      <c r="D2125" s="70"/>
      <c r="E2125" s="45">
        <v>5.5433400000000015</v>
      </c>
      <c r="F2125" s="22"/>
      <c r="G2125" s="46"/>
      <c r="H2125" s="46"/>
      <c r="I2125" s="47"/>
      <c r="J2125" s="60"/>
    </row>
    <row r="2126" spans="2:10" x14ac:dyDescent="0.25">
      <c r="B2126" s="293"/>
      <c r="C2126" s="69" t="s">
        <v>870</v>
      </c>
      <c r="D2126" s="70"/>
      <c r="E2126" s="45">
        <v>3.3880000000000003</v>
      </c>
      <c r="F2126" s="22"/>
      <c r="G2126" s="46"/>
      <c r="H2126" s="46"/>
      <c r="I2126" s="47"/>
      <c r="J2126" s="60"/>
    </row>
    <row r="2127" spans="2:10" x14ac:dyDescent="0.25">
      <c r="B2127" s="293"/>
      <c r="C2127" s="69" t="s">
        <v>990</v>
      </c>
      <c r="D2127" s="70"/>
      <c r="E2127" s="45">
        <v>17.424000000000003</v>
      </c>
      <c r="F2127" s="22"/>
      <c r="G2127" s="46"/>
      <c r="H2127" s="46"/>
      <c r="I2127" s="47"/>
      <c r="J2127" s="60"/>
    </row>
    <row r="2128" spans="2:10" x14ac:dyDescent="0.25">
      <c r="B2128" s="293"/>
      <c r="C2128" s="69" t="s">
        <v>991</v>
      </c>
      <c r="D2128" s="70"/>
      <c r="E2128" s="45">
        <v>7.7492799999999988</v>
      </c>
      <c r="F2128" s="22"/>
      <c r="G2128" s="46"/>
      <c r="H2128" s="46"/>
      <c r="I2128" s="47"/>
      <c r="J2128" s="60"/>
    </row>
    <row r="2129" spans="2:10" x14ac:dyDescent="0.25">
      <c r="B2129" s="293"/>
      <c r="C2129" s="69" t="s">
        <v>992</v>
      </c>
      <c r="D2129" s="70"/>
      <c r="E2129" s="45">
        <v>5.7838000000000003</v>
      </c>
      <c r="F2129" s="22"/>
      <c r="G2129" s="46"/>
      <c r="H2129" s="46"/>
      <c r="I2129" s="47"/>
      <c r="J2129" s="60"/>
    </row>
    <row r="2130" spans="2:10" x14ac:dyDescent="0.25">
      <c r="B2130" s="293"/>
      <c r="C2130" s="69" t="s">
        <v>993</v>
      </c>
      <c r="D2130" s="70"/>
      <c r="E2130" s="45">
        <v>3.1019999999999999</v>
      </c>
      <c r="F2130" s="22"/>
      <c r="G2130" s="46"/>
      <c r="H2130" s="46"/>
      <c r="I2130" s="47"/>
      <c r="J2130" s="60"/>
    </row>
    <row r="2131" spans="2:10" x14ac:dyDescent="0.25">
      <c r="B2131" s="293"/>
      <c r="C2131" s="69" t="s">
        <v>994</v>
      </c>
      <c r="D2131" s="70"/>
      <c r="E2131" s="45">
        <v>5.4208000000000016</v>
      </c>
      <c r="F2131" s="22"/>
      <c r="G2131" s="46"/>
      <c r="H2131" s="46"/>
      <c r="I2131" s="47"/>
      <c r="J2131" s="60"/>
    </row>
    <row r="2132" spans="2:10" x14ac:dyDescent="0.25">
      <c r="B2132" s="293"/>
      <c r="C2132" s="69" t="s">
        <v>995</v>
      </c>
      <c r="D2132" s="70"/>
      <c r="E2132" s="45">
        <v>3.3396000000000003</v>
      </c>
      <c r="F2132" s="22"/>
      <c r="G2132" s="46"/>
      <c r="H2132" s="46"/>
      <c r="I2132" s="47"/>
      <c r="J2132" s="60"/>
    </row>
    <row r="2133" spans="2:10" x14ac:dyDescent="0.25">
      <c r="B2133" s="293"/>
      <c r="C2133" s="69" t="s">
        <v>996</v>
      </c>
      <c r="D2133" s="70"/>
      <c r="E2133" s="45">
        <v>6.2678000000000011</v>
      </c>
      <c r="F2133" s="22"/>
      <c r="G2133" s="46"/>
      <c r="H2133" s="46"/>
      <c r="I2133" s="47"/>
      <c r="J2133" s="60"/>
    </row>
    <row r="2134" spans="2:10" x14ac:dyDescent="0.25">
      <c r="B2134" s="293"/>
      <c r="C2134" s="69" t="s">
        <v>997</v>
      </c>
      <c r="D2134" s="70"/>
      <c r="E2134" s="45">
        <v>2.4926000000000008</v>
      </c>
      <c r="F2134" s="22"/>
      <c r="G2134" s="46"/>
      <c r="H2134" s="46"/>
      <c r="I2134" s="47"/>
      <c r="J2134" s="60"/>
    </row>
    <row r="2135" spans="2:10" x14ac:dyDescent="0.25">
      <c r="B2135" s="293"/>
      <c r="C2135" s="69" t="s">
        <v>998</v>
      </c>
      <c r="D2135" s="70"/>
      <c r="E2135" s="45">
        <v>3.4606000000000003</v>
      </c>
      <c r="F2135" s="22"/>
      <c r="G2135" s="46"/>
      <c r="H2135" s="46"/>
      <c r="I2135" s="47"/>
      <c r="J2135" s="60"/>
    </row>
    <row r="2136" spans="2:10" x14ac:dyDescent="0.25">
      <c r="B2136" s="293"/>
      <c r="C2136" s="69" t="s">
        <v>999</v>
      </c>
      <c r="D2136" s="70"/>
      <c r="E2136" s="45">
        <v>9.4864000000000015</v>
      </c>
      <c r="F2136" s="22"/>
      <c r="G2136" s="46"/>
      <c r="H2136" s="46"/>
      <c r="I2136" s="47"/>
      <c r="J2136" s="60"/>
    </row>
    <row r="2137" spans="2:10" x14ac:dyDescent="0.25">
      <c r="B2137" s="293"/>
      <c r="C2137" s="69" t="s">
        <v>1000</v>
      </c>
      <c r="D2137" s="70"/>
      <c r="E2137" s="45">
        <v>8.4700000000000024</v>
      </c>
      <c r="F2137" s="22"/>
      <c r="G2137" s="46"/>
      <c r="H2137" s="46"/>
      <c r="I2137" s="47"/>
      <c r="J2137" s="60"/>
    </row>
    <row r="2138" spans="2:10" x14ac:dyDescent="0.25">
      <c r="B2138" s="293"/>
      <c r="C2138" s="69" t="s">
        <v>876</v>
      </c>
      <c r="D2138" s="70"/>
      <c r="E2138" s="45">
        <v>4.8037000000000001</v>
      </c>
      <c r="F2138" s="22"/>
      <c r="G2138" s="46"/>
      <c r="H2138" s="46"/>
      <c r="I2138" s="47"/>
      <c r="J2138" s="60"/>
    </row>
    <row r="2139" spans="2:10" x14ac:dyDescent="0.25">
      <c r="B2139" s="293"/>
      <c r="C2139" s="69" t="s">
        <v>1001</v>
      </c>
      <c r="D2139" s="70"/>
      <c r="E2139" s="45">
        <v>4.2834000000000012</v>
      </c>
      <c r="F2139" s="22"/>
      <c r="G2139" s="46"/>
      <c r="H2139" s="46"/>
      <c r="I2139" s="47"/>
      <c r="J2139" s="60"/>
    </row>
    <row r="2140" spans="2:10" x14ac:dyDescent="0.25">
      <c r="B2140" s="293"/>
      <c r="C2140" s="69" t="s">
        <v>1002</v>
      </c>
      <c r="D2140" s="70"/>
      <c r="E2140" s="45">
        <v>6.3404000000000016</v>
      </c>
      <c r="F2140" s="22"/>
      <c r="G2140" s="46"/>
      <c r="H2140" s="46"/>
      <c r="I2140" s="47"/>
      <c r="J2140" s="60"/>
    </row>
    <row r="2141" spans="2:10" x14ac:dyDescent="0.25">
      <c r="B2141" s="293"/>
      <c r="C2141" s="69" t="s">
        <v>1003</v>
      </c>
      <c r="D2141" s="70"/>
      <c r="E2141" s="45">
        <v>3.7752000000000008</v>
      </c>
      <c r="F2141" s="22"/>
      <c r="G2141" s="46"/>
      <c r="H2141" s="46"/>
      <c r="I2141" s="47"/>
      <c r="J2141" s="60"/>
    </row>
    <row r="2142" spans="2:10" x14ac:dyDescent="0.25">
      <c r="B2142" s="293"/>
      <c r="C2142" s="69" t="s">
        <v>1004</v>
      </c>
      <c r="D2142" s="70"/>
      <c r="E2142" s="45">
        <v>2.1780000000000004</v>
      </c>
      <c r="F2142" s="22"/>
      <c r="G2142" s="46"/>
      <c r="H2142" s="46"/>
      <c r="I2142" s="47"/>
      <c r="J2142" s="60"/>
    </row>
    <row r="2143" spans="2:10" x14ac:dyDescent="0.25">
      <c r="B2143" s="293"/>
      <c r="C2143" s="69" t="s">
        <v>1005</v>
      </c>
      <c r="D2143" s="70"/>
      <c r="E2143" s="45">
        <v>8.8550000000000004</v>
      </c>
      <c r="F2143" s="22"/>
      <c r="G2143" s="46"/>
      <c r="H2143" s="46"/>
      <c r="I2143" s="47"/>
      <c r="J2143" s="60"/>
    </row>
    <row r="2144" spans="2:10" x14ac:dyDescent="0.25">
      <c r="B2144" s="293"/>
      <c r="C2144" s="69" t="s">
        <v>1006</v>
      </c>
      <c r="D2144" s="70"/>
      <c r="E2144" s="45">
        <v>4.4770000000000003</v>
      </c>
      <c r="F2144" s="22"/>
      <c r="G2144" s="46"/>
      <c r="H2144" s="46"/>
      <c r="I2144" s="47"/>
      <c r="J2144" s="60"/>
    </row>
    <row r="2145" spans="2:10" x14ac:dyDescent="0.25">
      <c r="B2145" s="293"/>
      <c r="C2145" s="69" t="s">
        <v>1007</v>
      </c>
      <c r="D2145" s="70"/>
      <c r="E2145" s="45">
        <v>6.3162000000000003</v>
      </c>
      <c r="F2145" s="22"/>
      <c r="G2145" s="46"/>
      <c r="H2145" s="46"/>
      <c r="I2145" s="47"/>
      <c r="J2145" s="60"/>
    </row>
    <row r="2146" spans="2:10" x14ac:dyDescent="0.25">
      <c r="B2146" s="293"/>
      <c r="C2146" s="69" t="s">
        <v>1008</v>
      </c>
      <c r="D2146" s="70"/>
      <c r="E2146" s="45">
        <v>3.9688000000000003</v>
      </c>
      <c r="F2146" s="22"/>
      <c r="G2146" s="46"/>
      <c r="H2146" s="46"/>
      <c r="I2146" s="47"/>
      <c r="J2146" s="60"/>
    </row>
    <row r="2147" spans="2:10" x14ac:dyDescent="0.25">
      <c r="B2147" s="293"/>
      <c r="C2147" s="69" t="s">
        <v>1009</v>
      </c>
      <c r="D2147" s="70"/>
      <c r="E2147" s="45">
        <v>2.1780000000000004</v>
      </c>
      <c r="F2147" s="22"/>
      <c r="G2147" s="46"/>
      <c r="H2147" s="46"/>
      <c r="I2147" s="47"/>
      <c r="J2147" s="60"/>
    </row>
    <row r="2148" spans="2:10" x14ac:dyDescent="0.25">
      <c r="B2148" s="293"/>
      <c r="C2148" s="69" t="s">
        <v>1010</v>
      </c>
      <c r="D2148" s="70"/>
      <c r="E2148" s="45">
        <v>6.5837750000000002</v>
      </c>
      <c r="F2148" s="22"/>
      <c r="G2148" s="46"/>
      <c r="H2148" s="46"/>
      <c r="I2148" s="47"/>
      <c r="J2148" s="60"/>
    </row>
    <row r="2149" spans="2:10" x14ac:dyDescent="0.25">
      <c r="B2149" s="293"/>
      <c r="C2149" s="69" t="s">
        <v>1011</v>
      </c>
      <c r="D2149" s="70"/>
      <c r="E2149" s="45">
        <v>5.2272000000000007</v>
      </c>
      <c r="F2149" s="22"/>
      <c r="G2149" s="46"/>
      <c r="H2149" s="46"/>
      <c r="I2149" s="47"/>
      <c r="J2149" s="60"/>
    </row>
    <row r="2150" spans="2:10" x14ac:dyDescent="0.25">
      <c r="B2150" s="293"/>
      <c r="C2150" s="69" t="s">
        <v>1012</v>
      </c>
      <c r="D2150" s="70"/>
      <c r="E2150" s="45">
        <v>7.2600000000000016</v>
      </c>
      <c r="F2150" s="22"/>
      <c r="G2150" s="46"/>
      <c r="H2150" s="46"/>
      <c r="I2150" s="47"/>
      <c r="J2150" s="60"/>
    </row>
    <row r="2151" spans="2:10" x14ac:dyDescent="0.25">
      <c r="B2151" s="293"/>
      <c r="C2151" s="69" t="s">
        <v>1013</v>
      </c>
      <c r="D2151" s="70"/>
      <c r="E2151" s="45">
        <v>9.0750000000000011</v>
      </c>
      <c r="F2151" s="22"/>
      <c r="G2151" s="46"/>
      <c r="H2151" s="46"/>
      <c r="I2151" s="47"/>
      <c r="J2151" s="60"/>
    </row>
    <row r="2152" spans="2:10" x14ac:dyDescent="0.25">
      <c r="B2152" s="293"/>
      <c r="C2152" s="69" t="s">
        <v>1014</v>
      </c>
      <c r="D2152" s="70"/>
      <c r="E2152" s="45">
        <v>11.204600000000001</v>
      </c>
      <c r="F2152" s="22"/>
      <c r="G2152" s="46"/>
      <c r="H2152" s="46"/>
      <c r="I2152" s="47"/>
      <c r="J2152" s="60"/>
    </row>
    <row r="2153" spans="2:10" x14ac:dyDescent="0.25">
      <c r="B2153" s="293"/>
      <c r="C2153" s="69" t="s">
        <v>1015</v>
      </c>
      <c r="D2153" s="70"/>
      <c r="E2153" s="45">
        <v>9.1630000000000003</v>
      </c>
      <c r="F2153" s="22"/>
      <c r="G2153" s="46"/>
      <c r="H2153" s="46"/>
      <c r="I2153" s="47"/>
      <c r="J2153" s="60"/>
    </row>
    <row r="2154" spans="2:10" x14ac:dyDescent="0.25">
      <c r="B2154" s="293"/>
      <c r="C2154" s="69" t="s">
        <v>1016</v>
      </c>
      <c r="D2154" s="70"/>
      <c r="E2154" s="45">
        <v>2.8875000000000002</v>
      </c>
      <c r="F2154" s="22"/>
      <c r="G2154" s="46"/>
      <c r="H2154" s="46"/>
      <c r="I2154" s="47"/>
      <c r="J2154" s="60"/>
    </row>
    <row r="2155" spans="2:10" x14ac:dyDescent="0.25">
      <c r="B2155" s="293"/>
      <c r="C2155" s="69" t="s">
        <v>1017</v>
      </c>
      <c r="D2155" s="70"/>
      <c r="E2155" s="45">
        <v>4.5815000000000001</v>
      </c>
      <c r="F2155" s="22"/>
      <c r="G2155" s="46"/>
      <c r="H2155" s="46"/>
      <c r="I2155" s="47"/>
      <c r="J2155" s="60"/>
    </row>
    <row r="2156" spans="2:10" x14ac:dyDescent="0.25">
      <c r="B2156" s="293"/>
      <c r="C2156" s="69" t="s">
        <v>1028</v>
      </c>
      <c r="D2156" s="70"/>
      <c r="E2156" s="45">
        <v>8.5854999999999997</v>
      </c>
      <c r="F2156" s="22"/>
      <c r="G2156" s="46"/>
      <c r="H2156" s="46"/>
      <c r="I2156" s="47"/>
      <c r="J2156" s="60"/>
    </row>
    <row r="2157" spans="2:10" x14ac:dyDescent="0.25">
      <c r="B2157" s="293"/>
      <c r="C2157" s="69" t="s">
        <v>1029</v>
      </c>
      <c r="D2157" s="70"/>
      <c r="E2157" s="45">
        <v>26.767180000000003</v>
      </c>
      <c r="F2157" s="22"/>
      <c r="G2157" s="46"/>
      <c r="H2157" s="46"/>
      <c r="I2157" s="47"/>
      <c r="J2157" s="60"/>
    </row>
    <row r="2158" spans="2:10" x14ac:dyDescent="0.25">
      <c r="B2158" s="293"/>
      <c r="C2158" s="69" t="s">
        <v>1030</v>
      </c>
      <c r="D2158" s="70"/>
      <c r="E2158" s="45">
        <v>35.266000000000005</v>
      </c>
      <c r="F2158" s="22"/>
      <c r="G2158" s="46"/>
      <c r="H2158" s="46"/>
      <c r="I2158" s="47"/>
      <c r="J2158" s="60"/>
    </row>
    <row r="2159" spans="2:10" x14ac:dyDescent="0.25">
      <c r="B2159" s="293"/>
      <c r="C2159" s="69" t="s">
        <v>1031</v>
      </c>
      <c r="D2159" s="70"/>
      <c r="E2159" s="45">
        <v>38.654000000000003</v>
      </c>
      <c r="F2159" s="22"/>
      <c r="G2159" s="46"/>
      <c r="H2159" s="46"/>
      <c r="I2159" s="47"/>
      <c r="J2159" s="60"/>
    </row>
    <row r="2160" spans="2:10" x14ac:dyDescent="0.25">
      <c r="B2160" s="293"/>
      <c r="C2160" s="69" t="s">
        <v>1018</v>
      </c>
      <c r="D2160" s="70"/>
      <c r="E2160" s="45">
        <v>5.8080000000000007</v>
      </c>
      <c r="F2160" s="22"/>
      <c r="G2160" s="46"/>
      <c r="H2160" s="46"/>
      <c r="I2160" s="47"/>
      <c r="J2160" s="60"/>
    </row>
    <row r="2161" spans="2:10" x14ac:dyDescent="0.25">
      <c r="B2161" s="293"/>
      <c r="C2161" s="69" t="s">
        <v>889</v>
      </c>
      <c r="D2161" s="70"/>
      <c r="E2161" s="45">
        <v>5.8520000000000012</v>
      </c>
      <c r="F2161" s="22"/>
      <c r="G2161" s="46"/>
      <c r="H2161" s="46"/>
      <c r="I2161" s="47"/>
      <c r="J2161" s="60"/>
    </row>
    <row r="2162" spans="2:10" x14ac:dyDescent="0.25">
      <c r="B2162" s="293"/>
      <c r="C2162" s="69" t="s">
        <v>1019</v>
      </c>
      <c r="D2162" s="70"/>
      <c r="E2162" s="45">
        <v>9.7284000000000006</v>
      </c>
      <c r="F2162" s="22"/>
      <c r="G2162" s="46"/>
      <c r="H2162" s="46"/>
      <c r="I2162" s="47"/>
      <c r="J2162" s="60"/>
    </row>
    <row r="2163" spans="2:10" x14ac:dyDescent="0.25">
      <c r="B2163" s="293"/>
      <c r="C2163" s="69" t="s">
        <v>1032</v>
      </c>
      <c r="D2163" s="70"/>
      <c r="E2163" s="45">
        <v>37.768500000000003</v>
      </c>
      <c r="F2163" s="22"/>
      <c r="G2163" s="46"/>
      <c r="H2163" s="46"/>
      <c r="I2163" s="47"/>
      <c r="J2163" s="60"/>
    </row>
    <row r="2164" spans="2:10" x14ac:dyDescent="0.25">
      <c r="B2164" s="293"/>
      <c r="C2164" s="69" t="s">
        <v>1020</v>
      </c>
      <c r="D2164" s="70"/>
      <c r="E2164" s="45">
        <v>8.2981800000000021</v>
      </c>
      <c r="F2164" s="22"/>
      <c r="G2164" s="46"/>
      <c r="H2164" s="46"/>
      <c r="I2164" s="47"/>
      <c r="J2164" s="60"/>
    </row>
    <row r="2165" spans="2:10" x14ac:dyDescent="0.25">
      <c r="B2165" s="293"/>
      <c r="C2165" s="69" t="s">
        <v>1021</v>
      </c>
      <c r="D2165" s="70"/>
      <c r="E2165" s="45">
        <v>4.8510000000000009</v>
      </c>
      <c r="F2165" s="22"/>
      <c r="G2165" s="46"/>
      <c r="H2165" s="46"/>
      <c r="I2165" s="47"/>
      <c r="J2165" s="60"/>
    </row>
    <row r="2166" spans="2:10" x14ac:dyDescent="0.25">
      <c r="B2166" s="293"/>
      <c r="C2166" s="69" t="s">
        <v>1023</v>
      </c>
      <c r="D2166" s="70"/>
      <c r="E2166" s="45">
        <v>10.31756</v>
      </c>
      <c r="F2166" s="22"/>
      <c r="G2166" s="46"/>
      <c r="H2166" s="46"/>
      <c r="I2166" s="47"/>
      <c r="J2166" s="60"/>
    </row>
    <row r="2167" spans="2:10" x14ac:dyDescent="0.25">
      <c r="B2167" s="293"/>
      <c r="C2167" s="69" t="s">
        <v>1026</v>
      </c>
      <c r="D2167" s="70"/>
      <c r="E2167" s="45">
        <v>14.714039999999999</v>
      </c>
      <c r="F2167" s="22"/>
      <c r="G2167" s="46"/>
      <c r="H2167" s="46"/>
      <c r="I2167" s="47"/>
      <c r="J2167" s="60"/>
    </row>
    <row r="2168" spans="2:10" x14ac:dyDescent="0.25">
      <c r="B2168" s="293"/>
      <c r="C2168" s="69" t="s">
        <v>1027</v>
      </c>
      <c r="D2168" s="70"/>
      <c r="E2168" s="45">
        <v>13.121020000000003</v>
      </c>
      <c r="F2168" s="22"/>
      <c r="G2168" s="46"/>
      <c r="H2168" s="46"/>
      <c r="I2168" s="47"/>
      <c r="J2168" s="60"/>
    </row>
    <row r="2169" spans="2:10" x14ac:dyDescent="0.25">
      <c r="B2169" s="293"/>
      <c r="C2169" s="69" t="s">
        <v>1022</v>
      </c>
      <c r="D2169" s="70"/>
      <c r="E2169" s="45">
        <v>8.2702400000000011</v>
      </c>
      <c r="F2169" s="22"/>
      <c r="G2169" s="46"/>
      <c r="H2169" s="46"/>
      <c r="I2169" s="47"/>
      <c r="J2169" s="60"/>
    </row>
    <row r="2170" spans="2:10" x14ac:dyDescent="0.25">
      <c r="B2170" s="293"/>
      <c r="C2170" s="69" t="s">
        <v>902</v>
      </c>
      <c r="D2170" s="70"/>
      <c r="E2170" s="45">
        <v>6.7320000000000011</v>
      </c>
      <c r="F2170" s="22"/>
      <c r="G2170" s="46"/>
      <c r="H2170" s="46"/>
      <c r="I2170" s="47"/>
      <c r="J2170" s="60"/>
    </row>
    <row r="2171" spans="2:10" x14ac:dyDescent="0.25">
      <c r="B2171" s="293"/>
      <c r="C2171" s="69" t="s">
        <v>1024</v>
      </c>
      <c r="D2171" s="70"/>
      <c r="E2171" s="45">
        <v>37.185500000000005</v>
      </c>
      <c r="F2171" s="22"/>
      <c r="G2171" s="46"/>
      <c r="H2171" s="46"/>
      <c r="I2171" s="47"/>
      <c r="J2171" s="60"/>
    </row>
    <row r="2172" spans="2:10" x14ac:dyDescent="0.25">
      <c r="B2172" s="293"/>
      <c r="C2172" s="69" t="s">
        <v>1025</v>
      </c>
      <c r="D2172" s="70"/>
      <c r="E2172" s="45">
        <v>9.923980000000002</v>
      </c>
      <c r="F2172" s="22"/>
      <c r="G2172" s="46"/>
      <c r="H2172" s="46"/>
      <c r="I2172" s="47"/>
      <c r="J2172" s="60"/>
    </row>
    <row r="2173" spans="2:10" x14ac:dyDescent="0.25">
      <c r="B2173" s="293"/>
      <c r="C2173" s="81"/>
      <c r="D2173" s="70" t="s">
        <v>34</v>
      </c>
      <c r="E2173" s="56">
        <v>1063.6007250000005</v>
      </c>
      <c r="F2173" s="22"/>
      <c r="G2173" s="46">
        <v>18.81207134271234</v>
      </c>
      <c r="H2173" s="46">
        <f>G2173*E2173</f>
        <v>20008.532718860577</v>
      </c>
      <c r="I2173" s="46"/>
      <c r="J2173" s="60"/>
    </row>
    <row r="2174" spans="2:10" x14ac:dyDescent="0.25">
      <c r="B2174" s="293"/>
      <c r="C2174" s="81"/>
      <c r="D2174" s="70"/>
      <c r="E2174" s="45"/>
      <c r="F2174" s="22"/>
      <c r="G2174" s="46"/>
      <c r="H2174" s="46"/>
      <c r="I2174" s="47"/>
      <c r="J2174" s="60"/>
    </row>
    <row r="2175" spans="2:10" x14ac:dyDescent="0.25">
      <c r="B2175" s="293">
        <v>131</v>
      </c>
      <c r="C2175" s="57" t="s">
        <v>1220</v>
      </c>
      <c r="D2175" s="101"/>
      <c r="E2175" s="45"/>
      <c r="F2175" s="22"/>
      <c r="G2175" s="82"/>
      <c r="H2175" s="82"/>
      <c r="I2175" s="105"/>
      <c r="J2175" s="266"/>
    </row>
    <row r="2176" spans="2:10" ht="225" x14ac:dyDescent="0.25">
      <c r="B2176" s="293"/>
      <c r="C2176" s="59" t="s">
        <v>1221</v>
      </c>
      <c r="D2176" s="101"/>
      <c r="E2176" s="45"/>
      <c r="F2176" s="22"/>
      <c r="G2176" s="82"/>
      <c r="H2176" s="82"/>
      <c r="I2176" s="105"/>
      <c r="J2176" s="266"/>
    </row>
    <row r="2177" spans="2:10" x14ac:dyDescent="0.25">
      <c r="B2177" s="293"/>
      <c r="C2177" s="69" t="s">
        <v>1133</v>
      </c>
      <c r="D2177" s="70"/>
      <c r="E2177" s="45">
        <v>4.0260000000000007</v>
      </c>
      <c r="F2177" s="22"/>
      <c r="G2177" s="46"/>
      <c r="H2177" s="46"/>
      <c r="I2177" s="47"/>
      <c r="J2177" s="60"/>
    </row>
    <row r="2178" spans="2:10" x14ac:dyDescent="0.25">
      <c r="B2178" s="293"/>
      <c r="C2178" s="81"/>
      <c r="D2178" s="70" t="s">
        <v>34</v>
      </c>
      <c r="E2178" s="56">
        <v>4.0260000000000007</v>
      </c>
      <c r="F2178" s="22"/>
      <c r="G2178" s="46">
        <v>103.83656975609833</v>
      </c>
      <c r="H2178" s="46">
        <f>G2178*E2178</f>
        <v>418.04602983805194</v>
      </c>
      <c r="I2178" s="46"/>
      <c r="J2178" s="60"/>
    </row>
    <row r="2179" spans="2:10" x14ac:dyDescent="0.25">
      <c r="B2179" s="293"/>
      <c r="C2179" s="64"/>
      <c r="D2179" s="70"/>
      <c r="E2179" s="45"/>
      <c r="F2179" s="22"/>
      <c r="G2179" s="46"/>
      <c r="H2179" s="46"/>
      <c r="I2179" s="47"/>
      <c r="J2179" s="60"/>
    </row>
    <row r="2180" spans="2:10" x14ac:dyDescent="0.25">
      <c r="B2180" s="293">
        <v>132</v>
      </c>
      <c r="C2180" s="73" t="s">
        <v>1222</v>
      </c>
      <c r="D2180" s="70"/>
      <c r="E2180" s="45"/>
      <c r="F2180" s="22"/>
      <c r="G2180" s="46"/>
      <c r="H2180" s="46"/>
      <c r="I2180" s="47"/>
      <c r="J2180" s="60"/>
    </row>
    <row r="2181" spans="2:10" ht="210" x14ac:dyDescent="0.25">
      <c r="B2181" s="293"/>
      <c r="C2181" s="64" t="s">
        <v>1223</v>
      </c>
      <c r="D2181" s="70"/>
      <c r="E2181" s="45"/>
      <c r="F2181" s="22"/>
      <c r="G2181" s="46"/>
      <c r="H2181" s="46"/>
      <c r="I2181" s="47"/>
      <c r="J2181" s="60"/>
    </row>
    <row r="2182" spans="2:10" x14ac:dyDescent="0.25">
      <c r="B2182" s="293"/>
      <c r="C2182" s="80" t="s">
        <v>765</v>
      </c>
      <c r="D2182" s="70"/>
      <c r="E2182" s="45">
        <v>7.2380000000000004</v>
      </c>
      <c r="F2182" s="22"/>
      <c r="G2182" s="46"/>
      <c r="H2182" s="46"/>
      <c r="I2182" s="47"/>
      <c r="J2182" s="60"/>
    </row>
    <row r="2183" spans="2:10" x14ac:dyDescent="0.25">
      <c r="B2183" s="293"/>
      <c r="C2183" s="80" t="s">
        <v>243</v>
      </c>
      <c r="D2183" s="70"/>
      <c r="E2183" s="45">
        <v>5.1700000000000008</v>
      </c>
      <c r="F2183" s="22"/>
      <c r="G2183" s="46"/>
      <c r="H2183" s="46"/>
      <c r="I2183" s="47"/>
      <c r="J2183" s="60"/>
    </row>
    <row r="2184" spans="2:10" x14ac:dyDescent="0.25">
      <c r="B2184" s="293"/>
      <c r="C2184" s="80" t="s">
        <v>766</v>
      </c>
      <c r="D2184" s="70"/>
      <c r="E2184" s="45">
        <v>7.3150000000000013</v>
      </c>
      <c r="F2184" s="22"/>
      <c r="G2184" s="46"/>
      <c r="H2184" s="46"/>
      <c r="I2184" s="47"/>
      <c r="J2184" s="60"/>
    </row>
    <row r="2185" spans="2:10" x14ac:dyDescent="0.25">
      <c r="B2185" s="293"/>
      <c r="C2185" s="80" t="s">
        <v>767</v>
      </c>
      <c r="D2185" s="70"/>
      <c r="E2185" s="45">
        <v>7.8980000000000006</v>
      </c>
      <c r="F2185" s="22"/>
      <c r="G2185" s="46"/>
      <c r="H2185" s="46"/>
      <c r="I2185" s="47"/>
      <c r="J2185" s="60"/>
    </row>
    <row r="2186" spans="2:10" x14ac:dyDescent="0.25">
      <c r="B2186" s="293"/>
      <c r="C2186" s="80" t="s">
        <v>244</v>
      </c>
      <c r="D2186" s="70"/>
      <c r="E2186" s="45">
        <v>12.76</v>
      </c>
      <c r="F2186" s="22"/>
      <c r="G2186" s="46"/>
      <c r="H2186" s="46"/>
      <c r="I2186" s="47"/>
      <c r="J2186" s="60"/>
    </row>
    <row r="2187" spans="2:10" x14ac:dyDescent="0.25">
      <c r="B2187" s="293"/>
      <c r="C2187" s="80" t="s">
        <v>768</v>
      </c>
      <c r="D2187" s="70"/>
      <c r="E2187" s="45">
        <v>3.2230000000000003</v>
      </c>
      <c r="F2187" s="22"/>
      <c r="G2187" s="46"/>
      <c r="H2187" s="46"/>
      <c r="I2187" s="47"/>
      <c r="J2187" s="60"/>
    </row>
    <row r="2188" spans="2:10" x14ac:dyDescent="0.25">
      <c r="B2188" s="293"/>
      <c r="C2188" s="80" t="s">
        <v>769</v>
      </c>
      <c r="D2188" s="70"/>
      <c r="E2188" s="45">
        <v>6.197840000000002</v>
      </c>
      <c r="F2188" s="22"/>
      <c r="G2188" s="46"/>
      <c r="H2188" s="46"/>
      <c r="I2188" s="47"/>
      <c r="J2188" s="60"/>
    </row>
    <row r="2189" spans="2:10" x14ac:dyDescent="0.25">
      <c r="B2189" s="293"/>
      <c r="C2189" s="80" t="s">
        <v>773</v>
      </c>
      <c r="D2189" s="70"/>
      <c r="E2189" s="45">
        <v>3.3770000000000002</v>
      </c>
      <c r="F2189" s="22"/>
      <c r="G2189" s="46"/>
      <c r="H2189" s="46"/>
      <c r="I2189" s="47"/>
      <c r="J2189" s="60"/>
    </row>
    <row r="2190" spans="2:10" x14ac:dyDescent="0.25">
      <c r="B2190" s="293"/>
      <c r="C2190" s="80" t="s">
        <v>774</v>
      </c>
      <c r="D2190" s="70"/>
      <c r="E2190" s="45">
        <v>3.3660000000000005</v>
      </c>
      <c r="F2190" s="22"/>
      <c r="G2190" s="46"/>
      <c r="H2190" s="46"/>
      <c r="I2190" s="47"/>
      <c r="J2190" s="60"/>
    </row>
    <row r="2191" spans="2:10" x14ac:dyDescent="0.25">
      <c r="B2191" s="293"/>
      <c r="C2191" s="80" t="s">
        <v>82</v>
      </c>
      <c r="D2191" s="70"/>
      <c r="E2191" s="45">
        <v>7.4359999999999999</v>
      </c>
      <c r="F2191" s="22"/>
      <c r="G2191" s="46"/>
      <c r="H2191" s="46"/>
      <c r="I2191" s="47"/>
      <c r="J2191" s="60"/>
    </row>
    <row r="2192" spans="2:10" x14ac:dyDescent="0.25">
      <c r="B2192" s="293"/>
      <c r="C2192" s="80" t="s">
        <v>772</v>
      </c>
      <c r="D2192" s="70"/>
      <c r="E2192" s="45">
        <v>4.8949999999999996</v>
      </c>
      <c r="F2192" s="22"/>
      <c r="G2192" s="46"/>
      <c r="H2192" s="46"/>
      <c r="I2192" s="47"/>
      <c r="J2192" s="60"/>
    </row>
    <row r="2193" spans="2:10" x14ac:dyDescent="0.25">
      <c r="B2193" s="293"/>
      <c r="C2193" s="80" t="s">
        <v>776</v>
      </c>
      <c r="D2193" s="70"/>
      <c r="E2193" s="45">
        <v>6.3360000000000003</v>
      </c>
      <c r="F2193" s="22"/>
      <c r="G2193" s="46"/>
      <c r="H2193" s="46"/>
      <c r="I2193" s="47"/>
      <c r="J2193" s="60"/>
    </row>
    <row r="2194" spans="2:10" x14ac:dyDescent="0.25">
      <c r="B2194" s="293"/>
      <c r="C2194" s="80" t="s">
        <v>538</v>
      </c>
      <c r="D2194" s="70"/>
      <c r="E2194" s="45">
        <v>12.76</v>
      </c>
      <c r="F2194" s="22"/>
      <c r="G2194" s="46"/>
      <c r="H2194" s="46"/>
      <c r="I2194" s="47"/>
      <c r="J2194" s="60"/>
    </row>
    <row r="2195" spans="2:10" x14ac:dyDescent="0.25">
      <c r="B2195" s="293"/>
      <c r="C2195" s="80" t="s">
        <v>777</v>
      </c>
      <c r="D2195" s="70"/>
      <c r="E2195" s="45">
        <v>3.6080000000000001</v>
      </c>
      <c r="F2195" s="22"/>
      <c r="G2195" s="46"/>
      <c r="H2195" s="46"/>
      <c r="I2195" s="47"/>
      <c r="J2195" s="60"/>
    </row>
    <row r="2196" spans="2:10" x14ac:dyDescent="0.25">
      <c r="B2196" s="293"/>
      <c r="C2196" s="80" t="s">
        <v>778</v>
      </c>
      <c r="D2196" s="70"/>
      <c r="E2196" s="45">
        <v>4.9390000000000009</v>
      </c>
      <c r="F2196" s="22"/>
      <c r="G2196" s="46"/>
      <c r="H2196" s="46"/>
      <c r="I2196" s="47"/>
      <c r="J2196" s="60"/>
    </row>
    <row r="2197" spans="2:10" x14ac:dyDescent="0.25">
      <c r="B2197" s="293"/>
      <c r="C2197" s="80" t="s">
        <v>51</v>
      </c>
      <c r="D2197" s="70"/>
      <c r="E2197" s="45">
        <v>15.389000000000001</v>
      </c>
      <c r="F2197" s="22"/>
      <c r="G2197" s="46"/>
      <c r="H2197" s="46"/>
      <c r="I2197" s="47"/>
      <c r="J2197" s="60"/>
    </row>
    <row r="2198" spans="2:10" x14ac:dyDescent="0.25">
      <c r="B2198" s="293"/>
      <c r="C2198" s="80" t="s">
        <v>779</v>
      </c>
      <c r="D2198" s="70"/>
      <c r="E2198" s="45">
        <v>3.9600000000000004</v>
      </c>
      <c r="F2198" s="22"/>
      <c r="G2198" s="46"/>
      <c r="H2198" s="46"/>
      <c r="I2198" s="47"/>
      <c r="J2198" s="60"/>
    </row>
    <row r="2199" spans="2:10" x14ac:dyDescent="0.25">
      <c r="B2199" s="293"/>
      <c r="C2199" s="80" t="s">
        <v>1035</v>
      </c>
      <c r="D2199" s="70"/>
      <c r="E2199" s="45">
        <v>1.8920000000000001</v>
      </c>
      <c r="F2199" s="22"/>
      <c r="G2199" s="46"/>
      <c r="H2199" s="46"/>
      <c r="I2199" s="47"/>
      <c r="J2199" s="60"/>
    </row>
    <row r="2200" spans="2:10" x14ac:dyDescent="0.25">
      <c r="B2200" s="293"/>
      <c r="C2200" s="80" t="s">
        <v>1036</v>
      </c>
      <c r="D2200" s="70"/>
      <c r="E2200" s="45">
        <v>3.4540000000000006</v>
      </c>
      <c r="F2200" s="22"/>
      <c r="G2200" s="46"/>
      <c r="H2200" s="46"/>
      <c r="I2200" s="47"/>
      <c r="J2200" s="60"/>
    </row>
    <row r="2201" spans="2:10" x14ac:dyDescent="0.25">
      <c r="B2201" s="293"/>
      <c r="C2201" s="80" t="s">
        <v>775</v>
      </c>
      <c r="D2201" s="70"/>
      <c r="E2201" s="45">
        <v>3.9270000000000005</v>
      </c>
      <c r="F2201" s="22"/>
      <c r="G2201" s="46"/>
      <c r="H2201" s="46"/>
      <c r="I2201" s="47"/>
      <c r="J2201" s="60"/>
    </row>
    <row r="2202" spans="2:10" x14ac:dyDescent="0.25">
      <c r="B2202" s="293"/>
      <c r="C2202" s="80" t="s">
        <v>788</v>
      </c>
      <c r="D2202" s="70"/>
      <c r="E2202" s="45">
        <v>55.176000000000002</v>
      </c>
      <c r="F2202" s="22"/>
      <c r="G2202" s="46"/>
      <c r="H2202" s="46"/>
      <c r="I2202" s="47"/>
      <c r="J2202" s="60"/>
    </row>
    <row r="2203" spans="2:10" x14ac:dyDescent="0.25">
      <c r="B2203" s="293"/>
      <c r="C2203" s="80" t="s">
        <v>654</v>
      </c>
      <c r="D2203" s="70"/>
      <c r="E2203" s="45">
        <v>9.2180000000000017</v>
      </c>
      <c r="F2203" s="22"/>
      <c r="G2203" s="46"/>
      <c r="H2203" s="46"/>
      <c r="I2203" s="47"/>
      <c r="J2203" s="60"/>
    </row>
    <row r="2204" spans="2:10" x14ac:dyDescent="0.25">
      <c r="B2204" s="293"/>
      <c r="C2204" s="80" t="s">
        <v>780</v>
      </c>
      <c r="D2204" s="70"/>
      <c r="E2204" s="45">
        <v>4.1162000000000001</v>
      </c>
      <c r="F2204" s="22"/>
      <c r="G2204" s="46"/>
      <c r="H2204" s="46"/>
      <c r="I2204" s="47"/>
      <c r="J2204" s="60"/>
    </row>
    <row r="2205" spans="2:10" x14ac:dyDescent="0.25">
      <c r="B2205" s="293"/>
      <c r="C2205" s="80" t="s">
        <v>643</v>
      </c>
      <c r="D2205" s="70"/>
      <c r="E2205" s="45">
        <v>6.3360000000000003</v>
      </c>
      <c r="F2205" s="22"/>
      <c r="G2205" s="46"/>
      <c r="H2205" s="46"/>
      <c r="I2205" s="47"/>
      <c r="J2205" s="60"/>
    </row>
    <row r="2206" spans="2:10" x14ac:dyDescent="0.25">
      <c r="B2206" s="293"/>
      <c r="C2206" s="80" t="s">
        <v>1037</v>
      </c>
      <c r="D2206" s="70"/>
      <c r="E2206" s="45">
        <v>4.4467500000000006</v>
      </c>
      <c r="F2206" s="22"/>
      <c r="G2206" s="46"/>
      <c r="H2206" s="46"/>
      <c r="I2206" s="47"/>
      <c r="J2206" s="60"/>
    </row>
    <row r="2207" spans="2:10" x14ac:dyDescent="0.25">
      <c r="B2207" s="293"/>
      <c r="C2207" s="80" t="s">
        <v>1038</v>
      </c>
      <c r="D2207" s="70"/>
      <c r="E2207" s="45">
        <v>6.5449999999999999</v>
      </c>
      <c r="F2207" s="22"/>
      <c r="G2207" s="46"/>
      <c r="H2207" s="46"/>
      <c r="I2207" s="47"/>
      <c r="J2207" s="60"/>
    </row>
    <row r="2208" spans="2:10" x14ac:dyDescent="0.25">
      <c r="B2208" s="293"/>
      <c r="C2208" s="80" t="s">
        <v>1039</v>
      </c>
      <c r="D2208" s="70"/>
      <c r="E2208" s="45">
        <v>3.2725</v>
      </c>
      <c r="F2208" s="22"/>
      <c r="G2208" s="46"/>
      <c r="H2208" s="46"/>
      <c r="I2208" s="47"/>
      <c r="J2208" s="60"/>
    </row>
    <row r="2209" spans="2:10" x14ac:dyDescent="0.25">
      <c r="B2209" s="293"/>
      <c r="C2209" s="64"/>
      <c r="D2209" s="70" t="s">
        <v>34</v>
      </c>
      <c r="E2209" s="56">
        <v>214.25129000000001</v>
      </c>
      <c r="F2209" s="22"/>
      <c r="G2209" s="46">
        <v>14.631611044331818</v>
      </c>
      <c r="H2209" s="46">
        <f>G2209*E2209</f>
        <v>3134.8415410263392</v>
      </c>
      <c r="I2209" s="46"/>
      <c r="J2209" s="60"/>
    </row>
    <row r="2210" spans="2:10" x14ac:dyDescent="0.25">
      <c r="B2210" s="293"/>
      <c r="C2210" s="64"/>
      <c r="D2210" s="70"/>
      <c r="E2210" s="45"/>
      <c r="F2210" s="22"/>
      <c r="G2210" s="46"/>
      <c r="H2210" s="46"/>
      <c r="I2210" s="47"/>
      <c r="J2210" s="60"/>
    </row>
    <row r="2211" spans="2:10" x14ac:dyDescent="0.25">
      <c r="B2211" s="293">
        <v>133</v>
      </c>
      <c r="C2211" s="73" t="s">
        <v>1224</v>
      </c>
      <c r="D2211" s="70"/>
      <c r="E2211" s="45"/>
      <c r="F2211" s="22"/>
      <c r="G2211" s="46"/>
      <c r="H2211" s="46"/>
      <c r="I2211" s="47"/>
      <c r="J2211" s="60"/>
    </row>
    <row r="2212" spans="2:10" ht="240" x14ac:dyDescent="0.25">
      <c r="B2212" s="293"/>
      <c r="C2212" s="64" t="s">
        <v>1225</v>
      </c>
      <c r="D2212" s="70"/>
      <c r="E2212" s="45"/>
      <c r="F2212" s="22"/>
      <c r="G2212" s="46"/>
      <c r="H2212" s="46"/>
      <c r="I2212" s="47"/>
      <c r="J2212" s="60"/>
    </row>
    <row r="2213" spans="2:10" x14ac:dyDescent="0.25">
      <c r="B2213" s="293"/>
      <c r="C2213" s="81" t="s">
        <v>1226</v>
      </c>
      <c r="D2213" s="70"/>
      <c r="E2213" s="45">
        <v>13.282500000000002</v>
      </c>
      <c r="F2213" s="22"/>
      <c r="G2213" s="46"/>
      <c r="H2213" s="46"/>
      <c r="I2213" s="47"/>
      <c r="J2213" s="60"/>
    </row>
    <row r="2214" spans="2:10" x14ac:dyDescent="0.25">
      <c r="B2214" s="293"/>
      <c r="C2214" s="81" t="s">
        <v>1227</v>
      </c>
      <c r="D2214" s="70"/>
      <c r="E2214" s="45">
        <v>36.482600000000005</v>
      </c>
      <c r="F2214" s="22"/>
      <c r="G2214" s="46"/>
      <c r="H2214" s="46"/>
      <c r="I2214" s="47"/>
      <c r="J2214" s="60"/>
    </row>
    <row r="2215" spans="2:10" x14ac:dyDescent="0.25">
      <c r="B2215" s="293"/>
      <c r="C2215" s="81" t="s">
        <v>1228</v>
      </c>
      <c r="D2215" s="70"/>
      <c r="E2215" s="45">
        <v>24.971100000000003</v>
      </c>
      <c r="F2215" s="22"/>
      <c r="G2215" s="46"/>
      <c r="H2215" s="46"/>
      <c r="I2215" s="47"/>
      <c r="J2215" s="60"/>
    </row>
    <row r="2216" spans="2:10" x14ac:dyDescent="0.25">
      <c r="B2216" s="293"/>
      <c r="C2216" s="81" t="s">
        <v>654</v>
      </c>
      <c r="D2216" s="70"/>
      <c r="E2216" s="45">
        <v>51.890300000000011</v>
      </c>
      <c r="F2216" s="22"/>
      <c r="G2216" s="46"/>
      <c r="H2216" s="46"/>
      <c r="I2216" s="47"/>
      <c r="J2216" s="60"/>
    </row>
    <row r="2217" spans="2:10" x14ac:dyDescent="0.25">
      <c r="B2217" s="293"/>
      <c r="C2217" s="81" t="s">
        <v>1229</v>
      </c>
      <c r="D2217" s="70"/>
      <c r="E2217" s="45">
        <v>61.383299999999998</v>
      </c>
      <c r="F2217" s="22"/>
      <c r="G2217" s="46"/>
      <c r="H2217" s="46"/>
      <c r="I2217" s="47"/>
      <c r="J2217" s="60"/>
    </row>
    <row r="2218" spans="2:10" x14ac:dyDescent="0.25">
      <c r="B2218" s="293"/>
      <c r="C2218" s="81" t="s">
        <v>1230</v>
      </c>
      <c r="D2218" s="70"/>
      <c r="E2218" s="45">
        <v>36.799400000000006</v>
      </c>
      <c r="F2218" s="22"/>
      <c r="G2218" s="46"/>
      <c r="H2218" s="46"/>
      <c r="I2218" s="47"/>
      <c r="J2218" s="60"/>
    </row>
    <row r="2219" spans="2:10" x14ac:dyDescent="0.25">
      <c r="B2219" s="293"/>
      <c r="C2219" s="64"/>
      <c r="D2219" s="70" t="s">
        <v>34</v>
      </c>
      <c r="E2219" s="56">
        <v>224.80920000000003</v>
      </c>
      <c r="F2219" s="22"/>
      <c r="G2219" s="46">
        <v>27.869735322536798</v>
      </c>
      <c r="H2219" s="46">
        <f>G2219*E2219</f>
        <v>6265.3729020712408</v>
      </c>
      <c r="I2219" s="46"/>
      <c r="J2219" s="60"/>
    </row>
    <row r="2220" spans="2:10" x14ac:dyDescent="0.25">
      <c r="B2220" s="293"/>
      <c r="C2220" s="64"/>
      <c r="D2220" s="70"/>
      <c r="E2220" s="45"/>
      <c r="F2220" s="22"/>
      <c r="G2220" s="46"/>
      <c r="H2220" s="46"/>
      <c r="I2220" s="47"/>
      <c r="J2220" s="60"/>
    </row>
    <row r="2221" spans="2:10" x14ac:dyDescent="0.25">
      <c r="B2221" s="293">
        <v>134</v>
      </c>
      <c r="C2221" s="97" t="s">
        <v>1231</v>
      </c>
      <c r="D2221" s="70"/>
      <c r="E2221" s="45"/>
      <c r="F2221" s="22"/>
      <c r="G2221" s="46"/>
      <c r="H2221" s="46"/>
      <c r="I2221" s="47"/>
      <c r="J2221" s="60"/>
    </row>
    <row r="2222" spans="2:10" ht="240" x14ac:dyDescent="0.25">
      <c r="B2222" s="293"/>
      <c r="C2222" s="59" t="s">
        <v>1232</v>
      </c>
      <c r="D2222" s="70"/>
      <c r="E2222" s="45"/>
      <c r="F2222" s="22"/>
      <c r="G2222" s="46"/>
      <c r="H2222" s="46"/>
      <c r="I2222" s="47"/>
      <c r="J2222" s="60"/>
    </row>
    <row r="2223" spans="2:10" x14ac:dyDescent="0.25">
      <c r="B2223" s="293"/>
      <c r="C2223" s="81" t="s">
        <v>1233</v>
      </c>
      <c r="D2223" s="70" t="s">
        <v>34</v>
      </c>
      <c r="E2223" s="56">
        <v>65.339999999999989</v>
      </c>
      <c r="F2223" s="22"/>
      <c r="G2223" s="46">
        <v>27.869735322536798</v>
      </c>
      <c r="H2223" s="46">
        <f>G2223*E2223</f>
        <v>1821.0085059745541</v>
      </c>
      <c r="I2223" s="46"/>
      <c r="J2223" s="60"/>
    </row>
    <row r="2224" spans="2:10" x14ac:dyDescent="0.25">
      <c r="B2224" s="293"/>
      <c r="C2224" s="64"/>
      <c r="D2224" s="70"/>
      <c r="E2224" s="45"/>
      <c r="F2224" s="22"/>
      <c r="G2224" s="46"/>
      <c r="H2224" s="46"/>
      <c r="I2224" s="47"/>
      <c r="J2224" s="60"/>
    </row>
    <row r="2225" spans="2:10" ht="30" x14ac:dyDescent="0.25">
      <c r="B2225" s="293">
        <v>135</v>
      </c>
      <c r="C2225" s="73" t="s">
        <v>1234</v>
      </c>
      <c r="D2225" s="70"/>
      <c r="E2225" s="45"/>
      <c r="F2225" s="22"/>
      <c r="G2225" s="46"/>
      <c r="H2225" s="46"/>
      <c r="I2225" s="47"/>
      <c r="J2225" s="60"/>
    </row>
    <row r="2226" spans="2:10" ht="255" x14ac:dyDescent="0.25">
      <c r="B2226" s="293"/>
      <c r="C2226" s="64" t="s">
        <v>1235</v>
      </c>
      <c r="D2226" s="70"/>
      <c r="E2226" s="45"/>
      <c r="F2226" s="22"/>
      <c r="G2226" s="46"/>
      <c r="H2226" s="46"/>
      <c r="I2226" s="47"/>
      <c r="J2226" s="60"/>
    </row>
    <row r="2227" spans="2:10" x14ac:dyDescent="0.25">
      <c r="B2227" s="293"/>
      <c r="C2227" s="69" t="s">
        <v>1236</v>
      </c>
      <c r="D2227" s="70"/>
      <c r="E2227" s="45">
        <v>19.811000000000003</v>
      </c>
      <c r="F2227" s="22"/>
      <c r="G2227" s="46"/>
      <c r="H2227" s="46"/>
      <c r="I2227" s="47"/>
      <c r="J2227" s="60"/>
    </row>
    <row r="2228" spans="2:10" x14ac:dyDescent="0.25">
      <c r="B2228" s="293"/>
      <c r="C2228" s="69" t="s">
        <v>1237</v>
      </c>
      <c r="D2228" s="70"/>
      <c r="E2228" s="45">
        <v>13.750000000000002</v>
      </c>
      <c r="F2228" s="22"/>
      <c r="G2228" s="46"/>
      <c r="H2228" s="46"/>
      <c r="I2228" s="47"/>
      <c r="J2228" s="60"/>
    </row>
    <row r="2229" spans="2:10" x14ac:dyDescent="0.25">
      <c r="B2229" s="293"/>
      <c r="C2229" s="85" t="s">
        <v>1238</v>
      </c>
      <c r="D2229" s="70"/>
      <c r="E2229" s="45">
        <v>4.7300000000000004</v>
      </c>
      <c r="F2229" s="22"/>
      <c r="G2229" s="46"/>
      <c r="H2229" s="46"/>
      <c r="I2229" s="47"/>
      <c r="J2229" s="60"/>
    </row>
    <row r="2230" spans="2:10" x14ac:dyDescent="0.25">
      <c r="B2230" s="293"/>
      <c r="C2230" s="85"/>
      <c r="D2230" s="70"/>
      <c r="E2230" s="45">
        <v>6.0500000000000007</v>
      </c>
      <c r="F2230" s="22"/>
      <c r="G2230" s="46"/>
      <c r="H2230" s="46"/>
      <c r="I2230" s="47"/>
      <c r="J2230" s="60"/>
    </row>
    <row r="2231" spans="2:10" x14ac:dyDescent="0.25">
      <c r="B2231" s="293"/>
      <c r="C2231" s="69" t="s">
        <v>156</v>
      </c>
      <c r="D2231" s="70"/>
      <c r="E2231" s="45">
        <v>23.617000000000001</v>
      </c>
      <c r="F2231" s="22"/>
      <c r="G2231" s="46"/>
      <c r="H2231" s="46"/>
      <c r="I2231" s="47"/>
      <c r="J2231" s="60"/>
    </row>
    <row r="2232" spans="2:10" x14ac:dyDescent="0.25">
      <c r="B2232" s="293"/>
      <c r="C2232" s="69" t="s">
        <v>1239</v>
      </c>
      <c r="D2232" s="70"/>
      <c r="E2232" s="45">
        <v>62.513000000000005</v>
      </c>
      <c r="F2232" s="22"/>
      <c r="G2232" s="46"/>
      <c r="H2232" s="46"/>
      <c r="I2232" s="47"/>
      <c r="J2232" s="60"/>
    </row>
    <row r="2233" spans="2:10" x14ac:dyDescent="0.25">
      <c r="B2233" s="293"/>
      <c r="C2233" s="81"/>
      <c r="D2233" s="70" t="s">
        <v>84</v>
      </c>
      <c r="E2233" s="56">
        <v>130.471</v>
      </c>
      <c r="F2233" s="22"/>
      <c r="G2233" s="46">
        <v>27.869735322536798</v>
      </c>
      <c r="H2233" s="46">
        <f>G2233*E2233</f>
        <v>3636.1922372666986</v>
      </c>
      <c r="I2233" s="46"/>
      <c r="J2233" s="60"/>
    </row>
    <row r="2234" spans="2:10" x14ac:dyDescent="0.25">
      <c r="B2234" s="293"/>
      <c r="C2234" s="81"/>
      <c r="D2234" s="70"/>
      <c r="E2234" s="45"/>
      <c r="F2234" s="22"/>
      <c r="G2234" s="46"/>
      <c r="H2234" s="46"/>
      <c r="I2234" s="47"/>
      <c r="J2234" s="60"/>
    </row>
    <row r="2235" spans="2:10" x14ac:dyDescent="0.25">
      <c r="B2235" s="288" t="s">
        <v>1240</v>
      </c>
      <c r="C2235" s="158" t="s">
        <v>1241</v>
      </c>
      <c r="D2235" s="159"/>
      <c r="E2235" s="159"/>
      <c r="F2235" s="22"/>
      <c r="G2235" s="159"/>
      <c r="H2235" s="159"/>
      <c r="I2235" s="164">
        <f>H2255+H2280+H2287+H2306+H2314+H2322+H2332+H2382+H2431+H2466+H2488+H2512+H2583+H2654+H2698+H2742+H2748+H2754+H2761+H2768+H2772+H2776+H2785+H2795+H2805+H2815+H2825+H2835+H2841+H2847+H2853+H2859+H2871+H2882+H2895+H2909+H2925+H2931+H2937+H2943</f>
        <v>467505.25218341302</v>
      </c>
      <c r="J2235" s="275"/>
    </row>
    <row r="2236" spans="2:10" x14ac:dyDescent="0.25">
      <c r="B2236" s="293">
        <v>136</v>
      </c>
      <c r="C2236" s="97" t="s">
        <v>1242</v>
      </c>
      <c r="D2236" s="70"/>
      <c r="E2236" s="45"/>
      <c r="F2236" s="22"/>
      <c r="G2236" s="46"/>
      <c r="H2236" s="46"/>
      <c r="I2236" s="47"/>
      <c r="J2236" s="60"/>
    </row>
    <row r="2237" spans="2:10" ht="210" x14ac:dyDescent="0.25">
      <c r="B2237" s="293"/>
      <c r="C2237" s="64" t="s">
        <v>1243</v>
      </c>
      <c r="D2237" s="70"/>
      <c r="E2237" s="45"/>
      <c r="F2237" s="22"/>
      <c r="G2237" s="46"/>
      <c r="H2237" s="46"/>
      <c r="I2237" s="47"/>
      <c r="J2237" s="60"/>
    </row>
    <row r="2238" spans="2:10" x14ac:dyDescent="0.25">
      <c r="B2238" s="293"/>
      <c r="C2238" s="69" t="s">
        <v>1244</v>
      </c>
      <c r="D2238" s="70"/>
      <c r="E2238" s="45">
        <v>12.375000000000002</v>
      </c>
      <c r="F2238" s="22"/>
      <c r="G2238" s="46"/>
      <c r="H2238" s="46"/>
      <c r="I2238" s="47"/>
      <c r="J2238" s="60"/>
    </row>
    <row r="2239" spans="2:10" x14ac:dyDescent="0.25">
      <c r="B2239" s="293"/>
      <c r="C2239" s="69" t="s">
        <v>1245</v>
      </c>
      <c r="D2239" s="70"/>
      <c r="E2239" s="45">
        <v>14.795</v>
      </c>
      <c r="F2239" s="22"/>
      <c r="G2239" s="46"/>
      <c r="H2239" s="46"/>
      <c r="I2239" s="47"/>
      <c r="J2239" s="60"/>
    </row>
    <row r="2240" spans="2:10" x14ac:dyDescent="0.25">
      <c r="B2240" s="293"/>
      <c r="C2240" s="81" t="s">
        <v>1246</v>
      </c>
      <c r="D2240" s="70"/>
      <c r="E2240" s="45">
        <v>14.41</v>
      </c>
      <c r="F2240" s="22"/>
      <c r="G2240" s="46"/>
      <c r="H2240" s="46"/>
      <c r="I2240" s="47"/>
      <c r="J2240" s="60"/>
    </row>
    <row r="2241" spans="2:10" x14ac:dyDescent="0.25">
      <c r="B2241" s="293"/>
      <c r="C2241" s="69" t="s">
        <v>735</v>
      </c>
      <c r="D2241" s="70"/>
      <c r="E2241" s="45">
        <v>29.579000000000004</v>
      </c>
      <c r="F2241" s="22"/>
      <c r="G2241" s="46"/>
      <c r="H2241" s="46"/>
      <c r="I2241" s="47"/>
      <c r="J2241" s="60"/>
    </row>
    <row r="2242" spans="2:10" x14ac:dyDescent="0.25">
      <c r="B2242" s="293"/>
      <c r="C2242" s="69" t="s">
        <v>1126</v>
      </c>
      <c r="D2242" s="70"/>
      <c r="E2242" s="45">
        <v>20.603000000000002</v>
      </c>
      <c r="F2242" s="22"/>
      <c r="G2242" s="46"/>
      <c r="H2242" s="46"/>
      <c r="I2242" s="47"/>
      <c r="J2242" s="60"/>
    </row>
    <row r="2243" spans="2:10" x14ac:dyDescent="0.25">
      <c r="B2243" s="293"/>
      <c r="C2243" s="69" t="s">
        <v>1247</v>
      </c>
      <c r="D2243" s="70"/>
      <c r="E2243" s="45">
        <v>128.667</v>
      </c>
      <c r="F2243" s="22"/>
      <c r="G2243" s="46"/>
      <c r="H2243" s="46"/>
      <c r="I2243" s="47"/>
      <c r="J2243" s="60"/>
    </row>
    <row r="2244" spans="2:10" x14ac:dyDescent="0.25">
      <c r="B2244" s="293"/>
      <c r="C2244" s="69" t="s">
        <v>260</v>
      </c>
      <c r="D2244" s="70"/>
      <c r="E2244" s="45">
        <v>6.2480000000000002</v>
      </c>
      <c r="F2244" s="22"/>
      <c r="G2244" s="46"/>
      <c r="H2244" s="46"/>
      <c r="I2244" s="47"/>
      <c r="J2244" s="60"/>
    </row>
    <row r="2245" spans="2:10" x14ac:dyDescent="0.25">
      <c r="B2245" s="293"/>
      <c r="C2245" s="69" t="s">
        <v>740</v>
      </c>
      <c r="D2245" s="70"/>
      <c r="E2245" s="45">
        <v>26.455000000000002</v>
      </c>
      <c r="F2245" s="22"/>
      <c r="G2245" s="46"/>
      <c r="H2245" s="46"/>
      <c r="I2245" s="47"/>
      <c r="J2245" s="60"/>
    </row>
    <row r="2246" spans="2:10" x14ac:dyDescent="0.25">
      <c r="B2246" s="293"/>
      <c r="C2246" s="69" t="s">
        <v>741</v>
      </c>
      <c r="D2246" s="70"/>
      <c r="E2246" s="45">
        <v>26.114000000000001</v>
      </c>
      <c r="F2246" s="22"/>
      <c r="G2246" s="46"/>
      <c r="H2246" s="46"/>
      <c r="I2246" s="47"/>
      <c r="J2246" s="60"/>
    </row>
    <row r="2247" spans="2:10" x14ac:dyDescent="0.25">
      <c r="B2247" s="293"/>
      <c r="C2247" s="69" t="s">
        <v>743</v>
      </c>
      <c r="D2247" s="70"/>
      <c r="E2247" s="45">
        <v>20.251000000000001</v>
      </c>
      <c r="F2247" s="22"/>
      <c r="G2247" s="46"/>
      <c r="H2247" s="46"/>
      <c r="I2247" s="47"/>
      <c r="J2247" s="60"/>
    </row>
    <row r="2248" spans="2:10" x14ac:dyDescent="0.25">
      <c r="B2248" s="293"/>
      <c r="C2248" s="69" t="s">
        <v>744</v>
      </c>
      <c r="D2248" s="70"/>
      <c r="E2248" s="45">
        <v>28.237000000000005</v>
      </c>
      <c r="F2248" s="22"/>
      <c r="G2248" s="46"/>
      <c r="H2248" s="46"/>
      <c r="I2248" s="47"/>
      <c r="J2248" s="60"/>
    </row>
    <row r="2249" spans="2:10" x14ac:dyDescent="0.25">
      <c r="B2249" s="293"/>
      <c r="C2249" s="69" t="s">
        <v>1129</v>
      </c>
      <c r="D2249" s="70"/>
      <c r="E2249" s="45">
        <v>21.285000000000004</v>
      </c>
      <c r="F2249" s="22"/>
      <c r="G2249" s="46"/>
      <c r="H2249" s="46"/>
      <c r="I2249" s="47"/>
      <c r="J2249" s="60"/>
    </row>
    <row r="2250" spans="2:10" x14ac:dyDescent="0.25">
      <c r="B2250" s="293"/>
      <c r="C2250" s="69" t="s">
        <v>746</v>
      </c>
      <c r="D2250" s="70"/>
      <c r="E2250" s="45">
        <v>21.131000000000004</v>
      </c>
      <c r="F2250" s="22"/>
      <c r="G2250" s="46"/>
      <c r="H2250" s="46"/>
      <c r="I2250" s="47"/>
      <c r="J2250" s="60"/>
    </row>
    <row r="2251" spans="2:10" x14ac:dyDescent="0.25">
      <c r="B2251" s="293"/>
      <c r="C2251" s="69" t="s">
        <v>747</v>
      </c>
      <c r="D2251" s="70"/>
      <c r="E2251" s="45">
        <v>18.315000000000001</v>
      </c>
      <c r="F2251" s="22"/>
      <c r="G2251" s="46"/>
      <c r="H2251" s="46"/>
      <c r="I2251" s="47"/>
      <c r="J2251" s="60"/>
    </row>
    <row r="2252" spans="2:10" x14ac:dyDescent="0.25">
      <c r="B2252" s="293"/>
      <c r="C2252" s="69" t="s">
        <v>748</v>
      </c>
      <c r="D2252" s="70"/>
      <c r="E2252" s="45">
        <v>19.558000000000003</v>
      </c>
      <c r="F2252" s="22"/>
      <c r="G2252" s="46"/>
      <c r="H2252" s="46"/>
      <c r="I2252" s="47"/>
      <c r="J2252" s="60"/>
    </row>
    <row r="2253" spans="2:10" x14ac:dyDescent="0.25">
      <c r="B2253" s="293"/>
      <c r="C2253" s="69" t="s">
        <v>749</v>
      </c>
      <c r="D2253" s="70"/>
      <c r="E2253" s="45">
        <v>18.568000000000001</v>
      </c>
      <c r="F2253" s="22"/>
      <c r="G2253" s="46"/>
      <c r="H2253" s="46"/>
      <c r="I2253" s="47"/>
      <c r="J2253" s="60"/>
    </row>
    <row r="2254" spans="2:10" x14ac:dyDescent="0.25">
      <c r="B2254" s="293"/>
      <c r="C2254" s="69" t="s">
        <v>1248</v>
      </c>
      <c r="D2254" s="70"/>
      <c r="E2254" s="45">
        <v>9.6910000000000007</v>
      </c>
      <c r="F2254" s="22"/>
      <c r="G2254" s="46"/>
      <c r="H2254" s="46"/>
      <c r="I2254" s="47"/>
      <c r="J2254" s="60"/>
    </row>
    <row r="2255" spans="2:10" x14ac:dyDescent="0.25">
      <c r="B2255" s="293"/>
      <c r="C2255" s="64"/>
      <c r="D2255" s="70" t="s">
        <v>34</v>
      </c>
      <c r="E2255" s="56">
        <v>436.28199999999998</v>
      </c>
      <c r="F2255" s="22"/>
      <c r="G2255" s="46">
        <v>34.837169153170997</v>
      </c>
      <c r="H2255" s="46">
        <f>G2255*E2255</f>
        <v>15198.829832483749</v>
      </c>
      <c r="I2255" s="46"/>
      <c r="J2255" s="60"/>
    </row>
    <row r="2256" spans="2:10" x14ac:dyDescent="0.25">
      <c r="B2256" s="293"/>
      <c r="C2256" s="64"/>
      <c r="D2256" s="70"/>
      <c r="E2256" s="45"/>
      <c r="F2256" s="22"/>
      <c r="G2256" s="46"/>
      <c r="H2256" s="46"/>
      <c r="I2256" s="47"/>
      <c r="J2256" s="60"/>
    </row>
    <row r="2257" spans="2:10" x14ac:dyDescent="0.25">
      <c r="B2257" s="293">
        <v>137</v>
      </c>
      <c r="C2257" s="97" t="s">
        <v>1249</v>
      </c>
      <c r="D2257" s="70"/>
      <c r="E2257" s="45"/>
      <c r="F2257" s="22"/>
      <c r="G2257" s="46"/>
      <c r="H2257" s="46"/>
      <c r="I2257" s="47"/>
      <c r="J2257" s="60"/>
    </row>
    <row r="2258" spans="2:10" ht="210" x14ac:dyDescent="0.25">
      <c r="B2258" s="293"/>
      <c r="C2258" s="59" t="s">
        <v>1250</v>
      </c>
      <c r="D2258" s="70"/>
      <c r="E2258" s="45"/>
      <c r="F2258" s="22"/>
      <c r="G2258" s="46"/>
      <c r="H2258" s="46"/>
      <c r="I2258" s="47"/>
      <c r="J2258" s="60"/>
    </row>
    <row r="2259" spans="2:10" x14ac:dyDescent="0.25">
      <c r="B2259" s="293"/>
      <c r="C2259" s="69" t="s">
        <v>1124</v>
      </c>
      <c r="D2259" s="70"/>
      <c r="E2259" s="45">
        <v>63.756000000000007</v>
      </c>
      <c r="F2259" s="22"/>
      <c r="G2259" s="46"/>
      <c r="H2259" s="46"/>
      <c r="I2259" s="47"/>
      <c r="J2259" s="60"/>
    </row>
    <row r="2260" spans="2:10" x14ac:dyDescent="0.25">
      <c r="B2260" s="293"/>
      <c r="C2260" s="69" t="s">
        <v>736</v>
      </c>
      <c r="D2260" s="70"/>
      <c r="E2260" s="45">
        <v>23.177000000000003</v>
      </c>
      <c r="F2260" s="22"/>
      <c r="G2260" s="46"/>
      <c r="H2260" s="46"/>
      <c r="I2260" s="47"/>
      <c r="J2260" s="60"/>
    </row>
    <row r="2261" spans="2:10" x14ac:dyDescent="0.25">
      <c r="B2261" s="293"/>
      <c r="C2261" s="69" t="s">
        <v>737</v>
      </c>
      <c r="D2261" s="70"/>
      <c r="E2261" s="45">
        <v>22</v>
      </c>
      <c r="F2261" s="22"/>
      <c r="G2261" s="46"/>
      <c r="H2261" s="46"/>
      <c r="I2261" s="47"/>
      <c r="J2261" s="60"/>
    </row>
    <row r="2262" spans="2:10" x14ac:dyDescent="0.25">
      <c r="B2262" s="293"/>
      <c r="C2262" s="69" t="s">
        <v>76</v>
      </c>
      <c r="D2262" s="70"/>
      <c r="E2262" s="45">
        <v>9.3609999999999989</v>
      </c>
      <c r="F2262" s="22"/>
      <c r="G2262" s="46"/>
      <c r="H2262" s="46"/>
      <c r="I2262" s="47"/>
      <c r="J2262" s="60"/>
    </row>
    <row r="2263" spans="2:10" x14ac:dyDescent="0.25">
      <c r="B2263" s="293"/>
      <c r="C2263" s="69" t="s">
        <v>77</v>
      </c>
      <c r="D2263" s="70"/>
      <c r="E2263" s="45">
        <v>19.382000000000001</v>
      </c>
      <c r="F2263" s="22"/>
      <c r="G2263" s="46"/>
      <c r="H2263" s="46"/>
      <c r="I2263" s="47"/>
      <c r="J2263" s="60"/>
    </row>
    <row r="2264" spans="2:10" x14ac:dyDescent="0.25">
      <c r="B2264" s="293"/>
      <c r="C2264" s="69" t="s">
        <v>78</v>
      </c>
      <c r="D2264" s="70"/>
      <c r="E2264" s="45">
        <v>18.260000000000002</v>
      </c>
      <c r="F2264" s="22"/>
      <c r="G2264" s="46"/>
      <c r="H2264" s="46"/>
      <c r="I2264" s="47"/>
      <c r="J2264" s="60"/>
    </row>
    <row r="2265" spans="2:10" x14ac:dyDescent="0.25">
      <c r="B2265" s="293"/>
      <c r="C2265" s="69" t="s">
        <v>79</v>
      </c>
      <c r="D2265" s="70"/>
      <c r="E2265" s="45">
        <v>18.249000000000002</v>
      </c>
      <c r="F2265" s="22"/>
      <c r="G2265" s="46"/>
      <c r="H2265" s="46"/>
      <c r="I2265" s="47"/>
      <c r="J2265" s="60"/>
    </row>
    <row r="2266" spans="2:10" x14ac:dyDescent="0.25">
      <c r="B2266" s="293"/>
      <c r="C2266" s="69" t="s">
        <v>738</v>
      </c>
      <c r="D2266" s="70"/>
      <c r="E2266" s="45">
        <v>31.702000000000002</v>
      </c>
      <c r="F2266" s="22"/>
      <c r="G2266" s="46"/>
      <c r="H2266" s="46"/>
      <c r="I2266" s="47"/>
      <c r="J2266" s="60"/>
    </row>
    <row r="2267" spans="2:10" x14ac:dyDescent="0.25">
      <c r="B2267" s="293"/>
      <c r="C2267" s="69" t="s">
        <v>1251</v>
      </c>
      <c r="D2267" s="70"/>
      <c r="E2267" s="45">
        <v>67.122000000000014</v>
      </c>
      <c r="F2267" s="22"/>
      <c r="G2267" s="46"/>
      <c r="H2267" s="46"/>
      <c r="I2267" s="47"/>
      <c r="J2267" s="60"/>
    </row>
    <row r="2268" spans="2:10" x14ac:dyDescent="0.25">
      <c r="B2268" s="293"/>
      <c r="C2268" s="69" t="s">
        <v>235</v>
      </c>
      <c r="D2268" s="70"/>
      <c r="E2268" s="45">
        <v>19.382000000000001</v>
      </c>
      <c r="F2268" s="22"/>
      <c r="G2268" s="46"/>
      <c r="H2268" s="46"/>
      <c r="I2268" s="47"/>
      <c r="J2268" s="60"/>
    </row>
    <row r="2269" spans="2:10" x14ac:dyDescent="0.25">
      <c r="B2269" s="293"/>
      <c r="C2269" s="69" t="s">
        <v>1252</v>
      </c>
      <c r="D2269" s="70"/>
      <c r="E2269" s="45">
        <v>93.390000000000015</v>
      </c>
      <c r="F2269" s="22"/>
      <c r="G2269" s="46"/>
      <c r="H2269" s="46"/>
      <c r="I2269" s="47"/>
      <c r="J2269" s="60"/>
    </row>
    <row r="2270" spans="2:10" x14ac:dyDescent="0.25">
      <c r="B2270" s="293"/>
      <c r="C2270" s="69" t="s">
        <v>1253</v>
      </c>
      <c r="D2270" s="70"/>
      <c r="E2270" s="45">
        <v>3.1680000000000001</v>
      </c>
      <c r="F2270" s="22"/>
      <c r="G2270" s="46"/>
      <c r="H2270" s="46"/>
      <c r="I2270" s="47"/>
      <c r="J2270" s="60"/>
    </row>
    <row r="2271" spans="2:10" x14ac:dyDescent="0.25">
      <c r="B2271" s="293"/>
      <c r="C2271" s="69" t="s">
        <v>111</v>
      </c>
      <c r="D2271" s="70"/>
      <c r="E2271" s="45">
        <v>18.391999999999999</v>
      </c>
      <c r="F2271" s="22"/>
      <c r="G2271" s="46"/>
      <c r="H2271" s="46"/>
      <c r="I2271" s="47"/>
      <c r="J2271" s="60"/>
    </row>
    <row r="2272" spans="2:10" x14ac:dyDescent="0.25">
      <c r="B2272" s="293"/>
      <c r="C2272" s="69" t="s">
        <v>49</v>
      </c>
      <c r="D2272" s="70"/>
      <c r="E2272" s="45">
        <v>17.600000000000001</v>
      </c>
      <c r="F2272" s="22"/>
      <c r="G2272" s="46"/>
      <c r="H2272" s="46"/>
      <c r="I2272" s="47"/>
      <c r="J2272" s="60"/>
    </row>
    <row r="2273" spans="2:10" x14ac:dyDescent="0.25">
      <c r="B2273" s="293"/>
      <c r="C2273" s="69" t="s">
        <v>1131</v>
      </c>
      <c r="D2273" s="70"/>
      <c r="E2273" s="45">
        <v>27.038</v>
      </c>
      <c r="F2273" s="22"/>
      <c r="G2273" s="46"/>
      <c r="H2273" s="46"/>
      <c r="I2273" s="47"/>
      <c r="J2273" s="60"/>
    </row>
    <row r="2274" spans="2:10" x14ac:dyDescent="0.25">
      <c r="B2274" s="293"/>
      <c r="C2274" s="69" t="s">
        <v>1133</v>
      </c>
      <c r="D2274" s="70"/>
      <c r="E2274" s="45">
        <v>5.093</v>
      </c>
      <c r="F2274" s="22"/>
      <c r="G2274" s="46"/>
      <c r="H2274" s="46"/>
      <c r="I2274" s="47"/>
      <c r="J2274" s="60"/>
    </row>
    <row r="2275" spans="2:10" x14ac:dyDescent="0.25">
      <c r="B2275" s="293"/>
      <c r="C2275" s="69" t="s">
        <v>537</v>
      </c>
      <c r="D2275" s="70"/>
      <c r="E2275" s="45">
        <v>17.875</v>
      </c>
      <c r="F2275" s="22"/>
      <c r="G2275" s="46"/>
      <c r="H2275" s="46"/>
      <c r="I2275" s="47"/>
      <c r="J2275" s="60"/>
    </row>
    <row r="2276" spans="2:10" x14ac:dyDescent="0.25">
      <c r="B2276" s="293"/>
      <c r="C2276" s="69" t="s">
        <v>538</v>
      </c>
      <c r="D2276" s="70"/>
      <c r="E2276" s="45">
        <v>13.068000000000001</v>
      </c>
      <c r="F2276" s="22"/>
      <c r="G2276" s="46"/>
      <c r="H2276" s="46"/>
      <c r="I2276" s="47"/>
      <c r="J2276" s="60"/>
    </row>
    <row r="2277" spans="2:10" x14ac:dyDescent="0.25">
      <c r="B2277" s="293"/>
      <c r="C2277" s="69" t="s">
        <v>113</v>
      </c>
      <c r="D2277" s="70"/>
      <c r="E2277" s="45">
        <v>17.699000000000002</v>
      </c>
      <c r="F2277" s="22"/>
      <c r="G2277" s="46"/>
      <c r="H2277" s="46"/>
      <c r="I2277" s="47"/>
      <c r="J2277" s="60"/>
    </row>
    <row r="2278" spans="2:10" x14ac:dyDescent="0.25">
      <c r="B2278" s="293"/>
      <c r="C2278" s="69" t="s">
        <v>51</v>
      </c>
      <c r="D2278" s="70"/>
      <c r="E2278" s="45">
        <v>16.356999999999999</v>
      </c>
      <c r="F2278" s="22"/>
      <c r="G2278" s="46"/>
      <c r="H2278" s="46"/>
      <c r="I2278" s="47"/>
      <c r="J2278" s="60"/>
    </row>
    <row r="2279" spans="2:10" x14ac:dyDescent="0.25">
      <c r="B2279" s="293"/>
      <c r="C2279" s="69" t="s">
        <v>788</v>
      </c>
      <c r="D2279" s="70"/>
      <c r="E2279" s="45">
        <v>54.736000000000004</v>
      </c>
      <c r="F2279" s="22"/>
      <c r="G2279" s="46"/>
      <c r="H2279" s="46"/>
      <c r="I2279" s="47"/>
      <c r="J2279" s="60"/>
    </row>
    <row r="2280" spans="2:10" x14ac:dyDescent="0.25">
      <c r="B2280" s="293"/>
      <c r="C2280" s="81"/>
      <c r="D2280" s="70" t="s">
        <v>34</v>
      </c>
      <c r="E2280" s="56">
        <v>576.80700000000013</v>
      </c>
      <c r="F2280" s="22"/>
      <c r="G2280" s="46">
        <v>51.559010346693071</v>
      </c>
      <c r="H2280" s="46">
        <f>G2280*E2280</f>
        <v>29739.598081044998</v>
      </c>
      <c r="I2280" s="46"/>
      <c r="J2280" s="60"/>
    </row>
    <row r="2281" spans="2:10" x14ac:dyDescent="0.25">
      <c r="B2281" s="293"/>
      <c r="C2281" s="64"/>
      <c r="D2281" s="70"/>
      <c r="E2281" s="45"/>
      <c r="F2281" s="22"/>
      <c r="G2281" s="46"/>
      <c r="H2281" s="46"/>
      <c r="I2281" s="47"/>
      <c r="J2281" s="60"/>
    </row>
    <row r="2282" spans="2:10" x14ac:dyDescent="0.25">
      <c r="B2282" s="293">
        <v>138</v>
      </c>
      <c r="C2282" s="97" t="s">
        <v>1254</v>
      </c>
      <c r="D2282" s="70"/>
      <c r="E2282" s="45"/>
      <c r="F2282" s="22"/>
      <c r="G2282" s="46"/>
      <c r="H2282" s="46"/>
      <c r="I2282" s="47"/>
      <c r="J2282" s="60"/>
    </row>
    <row r="2283" spans="2:10" ht="270" x14ac:dyDescent="0.25">
      <c r="B2283" s="293"/>
      <c r="C2283" s="59" t="s">
        <v>1255</v>
      </c>
      <c r="D2283" s="70"/>
      <c r="E2283" s="45"/>
      <c r="F2283" s="22"/>
      <c r="G2283" s="46"/>
      <c r="H2283" s="46"/>
      <c r="I2283" s="47"/>
      <c r="J2283" s="60"/>
    </row>
    <row r="2284" spans="2:10" x14ac:dyDescent="0.25">
      <c r="B2284" s="293"/>
      <c r="C2284" s="69" t="s">
        <v>80</v>
      </c>
      <c r="D2284" s="70"/>
      <c r="E2284" s="45">
        <v>17.787000000000003</v>
      </c>
      <c r="F2284" s="22"/>
      <c r="G2284" s="46"/>
      <c r="H2284" s="46"/>
      <c r="I2284" s="47"/>
      <c r="J2284" s="60"/>
    </row>
    <row r="2285" spans="2:10" x14ac:dyDescent="0.25">
      <c r="B2285" s="293"/>
      <c r="C2285" s="69" t="s">
        <v>47</v>
      </c>
      <c r="D2285" s="70"/>
      <c r="E2285" s="45">
        <v>66.187000000000012</v>
      </c>
      <c r="F2285" s="22"/>
      <c r="G2285" s="46"/>
      <c r="H2285" s="46"/>
      <c r="I2285" s="47"/>
      <c r="J2285" s="60"/>
    </row>
    <row r="2286" spans="2:10" x14ac:dyDescent="0.25">
      <c r="B2286" s="293"/>
      <c r="C2286" s="69" t="s">
        <v>742</v>
      </c>
      <c r="D2286" s="70"/>
      <c r="E2286" s="45">
        <v>40.282000000000004</v>
      </c>
      <c r="F2286" s="22"/>
      <c r="G2286" s="46"/>
      <c r="H2286" s="46"/>
      <c r="I2286" s="47"/>
      <c r="J2286" s="60"/>
    </row>
    <row r="2287" spans="2:10" x14ac:dyDescent="0.25">
      <c r="B2287" s="293"/>
      <c r="C2287" s="81"/>
      <c r="D2287" s="70" t="s">
        <v>34</v>
      </c>
      <c r="E2287" s="56">
        <v>124.25600000000003</v>
      </c>
      <c r="F2287" s="22"/>
      <c r="G2287" s="46">
        <v>55.739470645073595</v>
      </c>
      <c r="H2287" s="46">
        <f>G2287*E2287</f>
        <v>6925.9636644742659</v>
      </c>
      <c r="I2287" s="46"/>
      <c r="J2287" s="60"/>
    </row>
    <row r="2288" spans="2:10" x14ac:dyDescent="0.25">
      <c r="B2288" s="293"/>
      <c r="C2288" s="64"/>
      <c r="D2288" s="70"/>
      <c r="E2288" s="45"/>
      <c r="F2288" s="22"/>
      <c r="G2288" s="46"/>
      <c r="H2288" s="46"/>
      <c r="I2288" s="47"/>
      <c r="J2288" s="60"/>
    </row>
    <row r="2289" spans="2:10" x14ac:dyDescent="0.25">
      <c r="B2289" s="293">
        <v>139</v>
      </c>
      <c r="C2289" s="97" t="s">
        <v>1256</v>
      </c>
      <c r="D2289" s="70"/>
      <c r="E2289" s="45"/>
      <c r="F2289" s="22"/>
      <c r="G2289" s="46"/>
      <c r="H2289" s="46"/>
      <c r="I2289" s="47"/>
      <c r="J2289" s="60"/>
    </row>
    <row r="2290" spans="2:10" ht="240" x14ac:dyDescent="0.25">
      <c r="B2290" s="293"/>
      <c r="C2290" s="64" t="s">
        <v>1257</v>
      </c>
      <c r="D2290" s="70"/>
      <c r="E2290" s="45"/>
      <c r="F2290" s="22"/>
      <c r="G2290" s="46"/>
      <c r="H2290" s="46"/>
      <c r="I2290" s="47"/>
      <c r="J2290" s="60"/>
    </row>
    <row r="2291" spans="2:10" x14ac:dyDescent="0.25">
      <c r="B2291" s="293"/>
      <c r="C2291" s="162" t="s">
        <v>1134</v>
      </c>
      <c r="D2291" s="70"/>
      <c r="E2291" s="45"/>
      <c r="F2291" s="22"/>
      <c r="G2291" s="46"/>
      <c r="H2291" s="46"/>
      <c r="I2291" s="47"/>
      <c r="J2291" s="60"/>
    </row>
    <row r="2292" spans="2:10" x14ac:dyDescent="0.25">
      <c r="B2292" s="293"/>
      <c r="C2292" s="81" t="s">
        <v>659</v>
      </c>
      <c r="D2292" s="70"/>
      <c r="E2292" s="45">
        <v>25.872</v>
      </c>
      <c r="F2292" s="22"/>
      <c r="G2292" s="46"/>
      <c r="H2292" s="46"/>
      <c r="I2292" s="47"/>
      <c r="J2292" s="60"/>
    </row>
    <row r="2293" spans="2:10" x14ac:dyDescent="0.25">
      <c r="B2293" s="293"/>
      <c r="C2293" s="81" t="s">
        <v>1135</v>
      </c>
      <c r="D2293" s="70"/>
      <c r="E2293" s="45">
        <v>7.4250000000000007</v>
      </c>
      <c r="F2293" s="22"/>
      <c r="G2293" s="46"/>
      <c r="H2293" s="46"/>
      <c r="I2293" s="47"/>
      <c r="J2293" s="60"/>
    </row>
    <row r="2294" spans="2:10" x14ac:dyDescent="0.25">
      <c r="B2294" s="293"/>
      <c r="C2294" s="162" t="s">
        <v>1137</v>
      </c>
      <c r="D2294" s="70"/>
      <c r="E2294" s="45">
        <v>1.1220000000000001</v>
      </c>
      <c r="F2294" s="22"/>
      <c r="G2294" s="46"/>
      <c r="H2294" s="46"/>
      <c r="I2294" s="47"/>
      <c r="J2294" s="60"/>
    </row>
    <row r="2295" spans="2:10" x14ac:dyDescent="0.25">
      <c r="B2295" s="293"/>
      <c r="C2295" s="162" t="s">
        <v>1138</v>
      </c>
      <c r="D2295" s="70"/>
      <c r="E2295" s="45"/>
      <c r="F2295" s="22"/>
      <c r="G2295" s="46"/>
      <c r="H2295" s="46"/>
      <c r="I2295" s="47"/>
      <c r="J2295" s="60"/>
    </row>
    <row r="2296" spans="2:10" x14ac:dyDescent="0.25">
      <c r="B2296" s="293"/>
      <c r="C2296" s="81" t="s">
        <v>1139</v>
      </c>
      <c r="D2296" s="70"/>
      <c r="E2296" s="45">
        <v>10.208</v>
      </c>
      <c r="F2296" s="22"/>
      <c r="G2296" s="46"/>
      <c r="H2296" s="46"/>
      <c r="I2296" s="47"/>
      <c r="J2296" s="60"/>
    </row>
    <row r="2297" spans="2:10" x14ac:dyDescent="0.25">
      <c r="B2297" s="293"/>
      <c r="C2297" s="81" t="s">
        <v>1135</v>
      </c>
      <c r="D2297" s="70"/>
      <c r="E2297" s="45">
        <v>5.7090000000000005</v>
      </c>
      <c r="F2297" s="22"/>
      <c r="G2297" s="46"/>
      <c r="H2297" s="46"/>
      <c r="I2297" s="47"/>
      <c r="J2297" s="60"/>
    </row>
    <row r="2298" spans="2:10" x14ac:dyDescent="0.25">
      <c r="B2298" s="293"/>
      <c r="C2298" s="81" t="s">
        <v>1140</v>
      </c>
      <c r="D2298" s="70"/>
      <c r="E2298" s="45">
        <v>3.74</v>
      </c>
      <c r="F2298" s="22"/>
      <c r="G2298" s="46"/>
      <c r="H2298" s="46"/>
      <c r="I2298" s="47"/>
      <c r="J2298" s="60"/>
    </row>
    <row r="2299" spans="2:10" x14ac:dyDescent="0.25">
      <c r="B2299" s="293"/>
      <c r="C2299" s="162" t="s">
        <v>793</v>
      </c>
      <c r="D2299" s="70"/>
      <c r="E2299" s="45"/>
      <c r="F2299" s="22"/>
      <c r="G2299" s="46"/>
      <c r="H2299" s="46"/>
      <c r="I2299" s="47"/>
      <c r="J2299" s="60"/>
    </row>
    <row r="2300" spans="2:10" x14ac:dyDescent="0.25">
      <c r="B2300" s="293"/>
      <c r="C2300" s="81" t="s">
        <v>659</v>
      </c>
      <c r="D2300" s="70"/>
      <c r="E2300" s="45">
        <v>15.004000000000001</v>
      </c>
      <c r="F2300" s="22"/>
      <c r="G2300" s="46"/>
      <c r="H2300" s="46"/>
      <c r="I2300" s="47"/>
      <c r="J2300" s="60"/>
    </row>
    <row r="2301" spans="2:10" x14ac:dyDescent="0.25">
      <c r="B2301" s="293"/>
      <c r="C2301" s="81" t="s">
        <v>1135</v>
      </c>
      <c r="D2301" s="70"/>
      <c r="E2301" s="45">
        <v>4.3559999999999999</v>
      </c>
      <c r="F2301" s="22"/>
      <c r="G2301" s="46"/>
      <c r="H2301" s="46"/>
      <c r="I2301" s="47"/>
      <c r="J2301" s="60"/>
    </row>
    <row r="2302" spans="2:10" x14ac:dyDescent="0.25">
      <c r="B2302" s="293"/>
      <c r="C2302" s="81" t="s">
        <v>1140</v>
      </c>
      <c r="D2302" s="70"/>
      <c r="E2302" s="45">
        <v>9.0640000000000018</v>
      </c>
      <c r="F2302" s="22"/>
      <c r="G2302" s="46"/>
      <c r="H2302" s="46"/>
      <c r="I2302" s="47"/>
      <c r="J2302" s="60"/>
    </row>
    <row r="2303" spans="2:10" x14ac:dyDescent="0.25">
      <c r="B2303" s="293"/>
      <c r="C2303" s="81" t="s">
        <v>1141</v>
      </c>
      <c r="D2303" s="70"/>
      <c r="E2303" s="45">
        <v>3.9930000000000003</v>
      </c>
      <c r="F2303" s="22"/>
      <c r="G2303" s="46"/>
      <c r="H2303" s="46"/>
      <c r="I2303" s="47"/>
      <c r="J2303" s="60"/>
    </row>
    <row r="2304" spans="2:10" x14ac:dyDescent="0.25">
      <c r="B2304" s="293"/>
      <c r="C2304" s="81" t="s">
        <v>1142</v>
      </c>
      <c r="D2304" s="70"/>
      <c r="E2304" s="45">
        <v>10.164000000000001</v>
      </c>
      <c r="F2304" s="22"/>
      <c r="G2304" s="46"/>
      <c r="H2304" s="46"/>
      <c r="I2304" s="47"/>
      <c r="J2304" s="60"/>
    </row>
    <row r="2305" spans="2:10" x14ac:dyDescent="0.25">
      <c r="B2305" s="293"/>
      <c r="C2305" s="81" t="s">
        <v>1143</v>
      </c>
      <c r="D2305" s="70"/>
      <c r="E2305" s="45">
        <v>2.5739999999999998</v>
      </c>
      <c r="F2305" s="22"/>
      <c r="G2305" s="46"/>
      <c r="H2305" s="46"/>
      <c r="I2305" s="47"/>
      <c r="J2305" s="60"/>
    </row>
    <row r="2306" spans="2:10" x14ac:dyDescent="0.25">
      <c r="B2306" s="293"/>
      <c r="C2306" s="64"/>
      <c r="D2306" s="70" t="s">
        <v>34</v>
      </c>
      <c r="E2306" s="56">
        <v>99.230999999999995</v>
      </c>
      <c r="F2306" s="22"/>
      <c r="G2306" s="46">
        <v>139.34867661268399</v>
      </c>
      <c r="H2306" s="46">
        <f>G2306*E2306</f>
        <v>13827.708528953244</v>
      </c>
      <c r="I2306" s="46"/>
      <c r="J2306" s="60"/>
    </row>
    <row r="2307" spans="2:10" x14ac:dyDescent="0.25">
      <c r="B2307" s="293"/>
      <c r="C2307" s="64"/>
      <c r="D2307" s="70"/>
      <c r="E2307" s="45"/>
      <c r="F2307" s="22"/>
      <c r="G2307" s="46"/>
      <c r="H2307" s="46"/>
      <c r="I2307" s="47"/>
      <c r="J2307" s="60"/>
    </row>
    <row r="2308" spans="2:10" x14ac:dyDescent="0.25">
      <c r="B2308" s="293">
        <v>140</v>
      </c>
      <c r="C2308" s="97" t="s">
        <v>1258</v>
      </c>
      <c r="D2308" s="70"/>
      <c r="E2308" s="45"/>
      <c r="F2308" s="22"/>
      <c r="G2308" s="46"/>
      <c r="H2308" s="46"/>
      <c r="I2308" s="47"/>
      <c r="J2308" s="60"/>
    </row>
    <row r="2309" spans="2:10" ht="165" x14ac:dyDescent="0.25">
      <c r="B2309" s="293"/>
      <c r="C2309" s="59" t="s">
        <v>1259</v>
      </c>
      <c r="D2309" s="70"/>
      <c r="E2309" s="45"/>
      <c r="F2309" s="22"/>
      <c r="G2309" s="46"/>
      <c r="H2309" s="46"/>
      <c r="I2309" s="47"/>
      <c r="J2309" s="60"/>
    </row>
    <row r="2310" spans="2:10" x14ac:dyDescent="0.25">
      <c r="B2310" s="293"/>
      <c r="C2310" s="81" t="s">
        <v>1260</v>
      </c>
      <c r="D2310" s="70"/>
      <c r="E2310" s="45">
        <v>1.3860000000000001</v>
      </c>
      <c r="F2310" s="22"/>
      <c r="G2310" s="46"/>
      <c r="H2310" s="46"/>
      <c r="I2310" s="47"/>
      <c r="J2310" s="60"/>
    </row>
    <row r="2311" spans="2:10" x14ac:dyDescent="0.25">
      <c r="B2311" s="293"/>
      <c r="C2311" s="81" t="s">
        <v>1261</v>
      </c>
      <c r="D2311" s="70"/>
      <c r="E2311" s="45">
        <v>3.19</v>
      </c>
      <c r="F2311" s="22"/>
      <c r="G2311" s="46"/>
      <c r="H2311" s="46"/>
      <c r="I2311" s="47"/>
      <c r="J2311" s="60"/>
    </row>
    <row r="2312" spans="2:10" x14ac:dyDescent="0.25">
      <c r="B2312" s="293"/>
      <c r="C2312" s="106" t="s">
        <v>388</v>
      </c>
      <c r="D2312" s="70"/>
      <c r="E2312" s="45">
        <v>2.2000000000000002</v>
      </c>
      <c r="F2312" s="22"/>
      <c r="G2312" s="46"/>
      <c r="H2312" s="46"/>
      <c r="I2312" s="47"/>
      <c r="J2312" s="60"/>
    </row>
    <row r="2313" spans="2:10" x14ac:dyDescent="0.25">
      <c r="B2313" s="293"/>
      <c r="C2313" s="106" t="s">
        <v>389</v>
      </c>
      <c r="D2313" s="70"/>
      <c r="E2313" s="45">
        <v>0.69300000000000006</v>
      </c>
      <c r="F2313" s="22"/>
      <c r="G2313" s="46"/>
      <c r="H2313" s="46"/>
      <c r="I2313" s="47"/>
      <c r="J2313" s="60"/>
    </row>
    <row r="2314" spans="2:10" x14ac:dyDescent="0.25">
      <c r="B2314" s="293"/>
      <c r="C2314" s="64"/>
      <c r="D2314" s="98" t="s">
        <v>34</v>
      </c>
      <c r="E2314" s="99">
        <f>SUM(E2310:E2313)</f>
        <v>7.4690000000000012</v>
      </c>
      <c r="F2314" s="22"/>
      <c r="G2314" s="46">
        <v>167.21841193522079</v>
      </c>
      <c r="H2314" s="46">
        <f>G2314*E2314</f>
        <v>1248.9543187441643</v>
      </c>
      <c r="I2314" s="46"/>
      <c r="J2314" s="60"/>
    </row>
    <row r="2315" spans="2:10" x14ac:dyDescent="0.25">
      <c r="B2315" s="293"/>
      <c r="C2315" s="64"/>
      <c r="D2315" s="70"/>
      <c r="E2315" s="45"/>
      <c r="F2315" s="22"/>
      <c r="G2315" s="46"/>
      <c r="H2315" s="46"/>
      <c r="I2315" s="47"/>
      <c r="J2315" s="60"/>
    </row>
    <row r="2316" spans="2:10" x14ac:dyDescent="0.25">
      <c r="B2316" s="293">
        <v>141</v>
      </c>
      <c r="C2316" s="97" t="s">
        <v>1262</v>
      </c>
      <c r="D2316" s="70"/>
      <c r="E2316" s="45"/>
      <c r="F2316" s="22"/>
      <c r="G2316" s="46"/>
      <c r="H2316" s="46"/>
      <c r="I2316" s="47"/>
      <c r="J2316" s="60"/>
    </row>
    <row r="2317" spans="2:10" ht="255" x14ac:dyDescent="0.25">
      <c r="B2317" s="293"/>
      <c r="C2317" s="59" t="s">
        <v>1263</v>
      </c>
      <c r="D2317" s="70"/>
      <c r="E2317" s="45"/>
      <c r="F2317" s="22"/>
      <c r="G2317" s="46"/>
      <c r="H2317" s="46"/>
      <c r="I2317" s="47"/>
      <c r="J2317" s="60"/>
    </row>
    <row r="2318" spans="2:10" x14ac:dyDescent="0.25">
      <c r="B2318" s="293"/>
      <c r="C2318" s="81" t="s">
        <v>1260</v>
      </c>
      <c r="D2318" s="70"/>
      <c r="E2318" s="45">
        <v>1.3860000000000001</v>
      </c>
      <c r="F2318" s="22"/>
      <c r="G2318" s="46"/>
      <c r="H2318" s="46"/>
      <c r="I2318" s="47"/>
      <c r="J2318" s="60"/>
    </row>
    <row r="2319" spans="2:10" x14ac:dyDescent="0.25">
      <c r="B2319" s="293"/>
      <c r="C2319" s="81" t="s">
        <v>1261</v>
      </c>
      <c r="D2319" s="70"/>
      <c r="E2319" s="45">
        <v>3.19</v>
      </c>
      <c r="F2319" s="22"/>
      <c r="G2319" s="46"/>
      <c r="H2319" s="46"/>
      <c r="I2319" s="47"/>
      <c r="J2319" s="60"/>
    </row>
    <row r="2320" spans="2:10" x14ac:dyDescent="0.25">
      <c r="B2320" s="293"/>
      <c r="C2320" s="106" t="s">
        <v>388</v>
      </c>
      <c r="D2320" s="70"/>
      <c r="E2320" s="45">
        <v>2.2000000000000002</v>
      </c>
      <c r="F2320" s="22"/>
      <c r="G2320" s="46"/>
      <c r="H2320" s="46"/>
      <c r="I2320" s="47"/>
      <c r="J2320" s="60"/>
    </row>
    <row r="2321" spans="2:10" x14ac:dyDescent="0.25">
      <c r="B2321" s="293"/>
      <c r="C2321" s="106" t="s">
        <v>389</v>
      </c>
      <c r="D2321" s="70"/>
      <c r="E2321" s="45">
        <v>0.69300000000000006</v>
      </c>
      <c r="F2321" s="22"/>
      <c r="G2321" s="46"/>
      <c r="H2321" s="46"/>
      <c r="I2321" s="47"/>
      <c r="J2321" s="60"/>
    </row>
    <row r="2322" spans="2:10" x14ac:dyDescent="0.25">
      <c r="B2322" s="293"/>
      <c r="C2322" s="64"/>
      <c r="D2322" s="70" t="s">
        <v>34</v>
      </c>
      <c r="E2322" s="56">
        <f>SUM(E2318:E2321)</f>
        <v>7.4690000000000012</v>
      </c>
      <c r="F2322" s="22"/>
      <c r="G2322" s="46">
        <v>139.34867661268399</v>
      </c>
      <c r="H2322" s="46">
        <f>G2322*E2322</f>
        <v>1040.7952656201369</v>
      </c>
      <c r="I2322" s="46"/>
      <c r="J2322" s="60"/>
    </row>
    <row r="2323" spans="2:10" x14ac:dyDescent="0.25">
      <c r="B2323" s="293"/>
      <c r="C2323" s="64"/>
      <c r="D2323" s="70"/>
      <c r="E2323" s="45"/>
      <c r="F2323" s="22"/>
      <c r="G2323" s="46"/>
      <c r="H2323" s="46"/>
      <c r="I2323" s="47"/>
      <c r="J2323" s="60"/>
    </row>
    <row r="2324" spans="2:10" x14ac:dyDescent="0.25">
      <c r="B2324" s="293">
        <v>142</v>
      </c>
      <c r="C2324" s="73" t="s">
        <v>1264</v>
      </c>
      <c r="D2324" s="70"/>
      <c r="E2324" s="45"/>
      <c r="F2324" s="22"/>
      <c r="G2324" s="46"/>
      <c r="H2324" s="46"/>
      <c r="I2324" s="47"/>
      <c r="J2324" s="60"/>
    </row>
    <row r="2325" spans="2:10" ht="75" x14ac:dyDescent="0.25">
      <c r="B2325" s="293"/>
      <c r="C2325" s="64" t="s">
        <v>1265</v>
      </c>
      <c r="D2325" s="70"/>
      <c r="E2325" s="45"/>
      <c r="F2325" s="22"/>
      <c r="G2325" s="46"/>
      <c r="H2325" s="46"/>
      <c r="I2325" s="47"/>
      <c r="J2325" s="60"/>
    </row>
    <row r="2326" spans="2:10" x14ac:dyDescent="0.25">
      <c r="B2326" s="293"/>
      <c r="C2326" s="81" t="s">
        <v>1134</v>
      </c>
      <c r="D2326" s="70"/>
      <c r="E2326" s="45">
        <v>64.471000000000004</v>
      </c>
      <c r="F2326" s="22"/>
      <c r="G2326" s="46"/>
      <c r="H2326" s="46"/>
      <c r="I2326" s="47"/>
      <c r="J2326" s="60"/>
    </row>
    <row r="2327" spans="2:10" x14ac:dyDescent="0.25">
      <c r="B2327" s="293"/>
      <c r="C2327" s="81" t="s">
        <v>1137</v>
      </c>
      <c r="D2327" s="70"/>
      <c r="E2327" s="45">
        <v>2.9700000000000006</v>
      </c>
      <c r="F2327" s="22"/>
      <c r="G2327" s="46"/>
      <c r="H2327" s="46"/>
      <c r="I2327" s="47"/>
      <c r="J2327" s="60"/>
    </row>
    <row r="2328" spans="2:10" x14ac:dyDescent="0.25">
      <c r="B2328" s="293"/>
      <c r="C2328" s="81" t="s">
        <v>1138</v>
      </c>
      <c r="D2328" s="70"/>
      <c r="E2328" s="45">
        <v>35.035000000000004</v>
      </c>
      <c r="F2328" s="22"/>
      <c r="G2328" s="46"/>
      <c r="H2328" s="46"/>
      <c r="I2328" s="47"/>
      <c r="J2328" s="60"/>
    </row>
    <row r="2329" spans="2:10" x14ac:dyDescent="0.25">
      <c r="B2329" s="293"/>
      <c r="C2329" s="81" t="s">
        <v>793</v>
      </c>
      <c r="D2329" s="70"/>
      <c r="E2329" s="45">
        <v>99.539000000000016</v>
      </c>
      <c r="F2329" s="22"/>
      <c r="G2329" s="46"/>
      <c r="H2329" s="46"/>
      <c r="I2329" s="47"/>
      <c r="J2329" s="60"/>
    </row>
    <row r="2330" spans="2:10" x14ac:dyDescent="0.25">
      <c r="B2330" s="293"/>
      <c r="C2330" s="81" t="s">
        <v>1266</v>
      </c>
      <c r="D2330" s="70"/>
      <c r="E2330" s="45">
        <v>131.60400000000001</v>
      </c>
      <c r="F2330" s="22"/>
      <c r="G2330" s="46"/>
      <c r="H2330" s="46"/>
      <c r="I2330" s="47"/>
      <c r="J2330" s="60"/>
    </row>
    <row r="2331" spans="2:10" x14ac:dyDescent="0.25">
      <c r="B2331" s="293"/>
      <c r="C2331" s="81" t="s">
        <v>1267</v>
      </c>
      <c r="D2331" s="70"/>
      <c r="E2331" s="45">
        <v>20.790000000000003</v>
      </c>
      <c r="F2331" s="22"/>
      <c r="G2331" s="46"/>
      <c r="H2331" s="46"/>
      <c r="I2331" s="47"/>
      <c r="J2331" s="60"/>
    </row>
    <row r="2332" spans="2:10" x14ac:dyDescent="0.25">
      <c r="B2332" s="293"/>
      <c r="C2332" s="64"/>
      <c r="D2332" s="70" t="s">
        <v>84</v>
      </c>
      <c r="E2332" s="56">
        <v>354.40900000000005</v>
      </c>
      <c r="F2332" s="22"/>
      <c r="G2332" s="46">
        <v>13.238124278204978</v>
      </c>
      <c r="H2332" s="46">
        <f>G2332*E2332</f>
        <v>4691.7103873143487</v>
      </c>
      <c r="I2332" s="46"/>
      <c r="J2332" s="60"/>
    </row>
    <row r="2333" spans="2:10" x14ac:dyDescent="0.25">
      <c r="B2333" s="293"/>
      <c r="C2333" s="64"/>
      <c r="D2333" s="70"/>
      <c r="E2333" s="45"/>
      <c r="F2333" s="22"/>
      <c r="G2333" s="46"/>
      <c r="H2333" s="46"/>
      <c r="I2333" s="47"/>
      <c r="J2333" s="60"/>
    </row>
    <row r="2334" spans="2:10" x14ac:dyDescent="0.25">
      <c r="B2334" s="293"/>
      <c r="C2334" s="97" t="s">
        <v>1268</v>
      </c>
      <c r="D2334" s="70"/>
      <c r="E2334" s="45"/>
      <c r="F2334" s="22"/>
      <c r="G2334" s="46"/>
      <c r="H2334" s="46"/>
      <c r="I2334" s="47"/>
      <c r="J2334" s="60"/>
    </row>
    <row r="2335" spans="2:10" x14ac:dyDescent="0.25">
      <c r="B2335" s="293">
        <v>143</v>
      </c>
      <c r="C2335" s="181" t="s">
        <v>1269</v>
      </c>
      <c r="D2335" s="70"/>
      <c r="E2335" s="45"/>
      <c r="F2335" s="22"/>
      <c r="G2335" s="46"/>
      <c r="H2335" s="46"/>
      <c r="I2335" s="47"/>
      <c r="J2335" s="60"/>
    </row>
    <row r="2336" spans="2:10" ht="120" x14ac:dyDescent="0.25">
      <c r="B2336" s="293"/>
      <c r="C2336" s="59" t="s">
        <v>1270</v>
      </c>
      <c r="D2336" s="70"/>
      <c r="E2336" s="45"/>
      <c r="F2336" s="22"/>
      <c r="G2336" s="46"/>
      <c r="H2336" s="46"/>
      <c r="I2336" s="47"/>
      <c r="J2336" s="60"/>
    </row>
    <row r="2337" spans="2:10" x14ac:dyDescent="0.25">
      <c r="B2337" s="293"/>
      <c r="C2337" s="81" t="s">
        <v>244</v>
      </c>
      <c r="D2337" s="70"/>
      <c r="E2337" s="45">
        <v>0.32780000000000009</v>
      </c>
      <c r="F2337" s="22"/>
      <c r="G2337" s="46"/>
      <c r="H2337" s="46"/>
      <c r="I2337" s="47"/>
      <c r="J2337" s="60"/>
    </row>
    <row r="2338" spans="2:10" x14ac:dyDescent="0.25">
      <c r="B2338" s="293"/>
      <c r="C2338" s="81" t="s">
        <v>1271</v>
      </c>
      <c r="D2338" s="70"/>
      <c r="E2338" s="45">
        <v>0.16500000000000001</v>
      </c>
      <c r="F2338" s="22"/>
      <c r="G2338" s="46"/>
      <c r="H2338" s="46"/>
      <c r="I2338" s="47"/>
      <c r="J2338" s="60"/>
    </row>
    <row r="2339" spans="2:10" x14ac:dyDescent="0.25">
      <c r="B2339" s="293"/>
      <c r="C2339" s="80" t="s">
        <v>245</v>
      </c>
      <c r="D2339" s="70"/>
      <c r="E2339" s="45">
        <v>4.774</v>
      </c>
      <c r="F2339" s="22"/>
      <c r="G2339" s="46"/>
      <c r="H2339" s="46"/>
      <c r="I2339" s="71"/>
      <c r="J2339" s="260"/>
    </row>
    <row r="2340" spans="2:10" x14ac:dyDescent="0.25">
      <c r="B2340" s="293"/>
      <c r="C2340" s="80" t="s">
        <v>246</v>
      </c>
      <c r="D2340" s="70"/>
      <c r="E2340" s="45">
        <v>3.4979999999999998</v>
      </c>
      <c r="F2340" s="22"/>
      <c r="G2340" s="46"/>
      <c r="H2340" s="46"/>
      <c r="I2340" s="71"/>
      <c r="J2340" s="260"/>
    </row>
    <row r="2341" spans="2:10" x14ac:dyDescent="0.25">
      <c r="B2341" s="293"/>
      <c r="C2341" s="80" t="s">
        <v>247</v>
      </c>
      <c r="D2341" s="70"/>
      <c r="E2341" s="45">
        <v>3.6850000000000005</v>
      </c>
      <c r="F2341" s="22"/>
      <c r="G2341" s="46"/>
      <c r="H2341" s="46"/>
      <c r="I2341" s="71"/>
      <c r="J2341" s="260"/>
    </row>
    <row r="2342" spans="2:10" x14ac:dyDescent="0.25">
      <c r="B2342" s="293"/>
      <c r="C2342" s="80" t="s">
        <v>248</v>
      </c>
      <c r="D2342" s="70"/>
      <c r="E2342" s="45">
        <v>3.6850000000000005</v>
      </c>
      <c r="F2342" s="22"/>
      <c r="G2342" s="46"/>
      <c r="H2342" s="46"/>
      <c r="I2342" s="71"/>
      <c r="J2342" s="260"/>
    </row>
    <row r="2343" spans="2:10" x14ac:dyDescent="0.25">
      <c r="B2343" s="293"/>
      <c r="C2343" s="80" t="s">
        <v>249</v>
      </c>
      <c r="D2343" s="70"/>
      <c r="E2343" s="45">
        <v>8.4809999999999999</v>
      </c>
      <c r="F2343" s="22"/>
      <c r="G2343" s="46"/>
      <c r="H2343" s="46"/>
      <c r="I2343" s="71"/>
      <c r="J2343" s="260"/>
    </row>
    <row r="2344" spans="2:10" x14ac:dyDescent="0.25">
      <c r="B2344" s="293"/>
      <c r="C2344" s="80" t="s">
        <v>250</v>
      </c>
      <c r="D2344" s="70"/>
      <c r="E2344" s="45">
        <v>3.6850000000000005</v>
      </c>
      <c r="F2344" s="22"/>
      <c r="G2344" s="46"/>
      <c r="H2344" s="46"/>
      <c r="I2344" s="71"/>
      <c r="J2344" s="260"/>
    </row>
    <row r="2345" spans="2:10" x14ac:dyDescent="0.25">
      <c r="B2345" s="293"/>
      <c r="C2345" s="80" t="s">
        <v>251</v>
      </c>
      <c r="D2345" s="70"/>
      <c r="E2345" s="45">
        <v>3.6850000000000005</v>
      </c>
      <c r="F2345" s="22"/>
      <c r="G2345" s="46"/>
      <c r="H2345" s="46"/>
      <c r="I2345" s="71"/>
      <c r="J2345" s="260"/>
    </row>
    <row r="2346" spans="2:10" x14ac:dyDescent="0.25">
      <c r="B2346" s="293"/>
      <c r="C2346" s="80" t="s">
        <v>252</v>
      </c>
      <c r="D2346" s="70"/>
      <c r="E2346" s="45">
        <v>3.6520000000000001</v>
      </c>
      <c r="F2346" s="22"/>
      <c r="G2346" s="46"/>
      <c r="H2346" s="46"/>
      <c r="I2346" s="71"/>
      <c r="J2346" s="260"/>
    </row>
    <row r="2347" spans="2:10" x14ac:dyDescent="0.25">
      <c r="B2347" s="293"/>
      <c r="C2347" s="80" t="s">
        <v>253</v>
      </c>
      <c r="D2347" s="70"/>
      <c r="E2347" s="45">
        <v>3.6740000000000008</v>
      </c>
      <c r="F2347" s="22"/>
      <c r="G2347" s="46"/>
      <c r="H2347" s="46"/>
      <c r="I2347" s="71"/>
      <c r="J2347" s="260"/>
    </row>
    <row r="2348" spans="2:10" x14ac:dyDescent="0.25">
      <c r="B2348" s="293"/>
      <c r="C2348" s="80" t="s">
        <v>254</v>
      </c>
      <c r="D2348" s="70"/>
      <c r="E2348" s="45">
        <v>3.6850000000000005</v>
      </c>
      <c r="F2348" s="22"/>
      <c r="G2348" s="46"/>
      <c r="H2348" s="46"/>
      <c r="I2348" s="71"/>
      <c r="J2348" s="260"/>
    </row>
    <row r="2349" spans="2:10" x14ac:dyDescent="0.25">
      <c r="B2349" s="293"/>
      <c r="C2349" s="80" t="s">
        <v>255</v>
      </c>
      <c r="D2349" s="70"/>
      <c r="E2349" s="45">
        <v>4.3010000000000002</v>
      </c>
      <c r="F2349" s="22"/>
      <c r="G2349" s="46"/>
      <c r="H2349" s="46"/>
      <c r="I2349" s="71"/>
      <c r="J2349" s="260"/>
    </row>
    <row r="2350" spans="2:10" x14ac:dyDescent="0.25">
      <c r="B2350" s="293"/>
      <c r="C2350" s="80" t="s">
        <v>258</v>
      </c>
      <c r="D2350" s="70"/>
      <c r="E2350" s="45">
        <v>9.2620000000000005</v>
      </c>
      <c r="F2350" s="22"/>
      <c r="G2350" s="46"/>
      <c r="H2350" s="46"/>
      <c r="I2350" s="71"/>
      <c r="J2350" s="260"/>
    </row>
    <row r="2351" spans="2:10" x14ac:dyDescent="0.25">
      <c r="B2351" s="293"/>
      <c r="C2351" s="80" t="s">
        <v>1272</v>
      </c>
      <c r="D2351" s="70"/>
      <c r="E2351" s="45">
        <v>3.4100000000000006</v>
      </c>
      <c r="F2351" s="22"/>
      <c r="G2351" s="46"/>
      <c r="H2351" s="46"/>
      <c r="I2351" s="71"/>
      <c r="J2351" s="260"/>
    </row>
    <row r="2352" spans="2:10" x14ac:dyDescent="0.25">
      <c r="B2352" s="293"/>
      <c r="C2352" s="81" t="s">
        <v>1273</v>
      </c>
      <c r="D2352" s="70"/>
      <c r="E2352" s="45">
        <v>0.36300000000000004</v>
      </c>
      <c r="F2352" s="22"/>
      <c r="G2352" s="46"/>
      <c r="H2352" s="46"/>
      <c r="I2352" s="47"/>
      <c r="J2352" s="60"/>
    </row>
    <row r="2353" spans="2:10" x14ac:dyDescent="0.25">
      <c r="B2353" s="293"/>
      <c r="C2353" s="80" t="s">
        <v>260</v>
      </c>
      <c r="D2353" s="70"/>
      <c r="E2353" s="45">
        <v>1.9140000000000004</v>
      </c>
      <c r="F2353" s="22"/>
      <c r="G2353" s="46"/>
      <c r="H2353" s="46"/>
      <c r="I2353" s="71"/>
      <c r="J2353" s="260"/>
    </row>
    <row r="2354" spans="2:10" x14ac:dyDescent="0.25">
      <c r="B2354" s="293"/>
      <c r="C2354" s="80" t="s">
        <v>261</v>
      </c>
      <c r="D2354" s="70"/>
      <c r="E2354" s="45">
        <v>4.29</v>
      </c>
      <c r="F2354" s="22"/>
      <c r="G2354" s="46"/>
      <c r="H2354" s="46"/>
      <c r="I2354" s="71"/>
      <c r="J2354" s="260"/>
    </row>
    <row r="2355" spans="2:10" x14ac:dyDescent="0.25">
      <c r="B2355" s="293"/>
      <c r="C2355" s="80" t="s">
        <v>262</v>
      </c>
      <c r="D2355" s="70"/>
      <c r="E2355" s="45">
        <v>4.0920000000000005</v>
      </c>
      <c r="F2355" s="22"/>
      <c r="G2355" s="46"/>
      <c r="H2355" s="46"/>
      <c r="I2355" s="71"/>
      <c r="J2355" s="260"/>
    </row>
    <row r="2356" spans="2:10" x14ac:dyDescent="0.25">
      <c r="B2356" s="293"/>
      <c r="C2356" s="80" t="s">
        <v>264</v>
      </c>
      <c r="D2356" s="70"/>
      <c r="E2356" s="45">
        <v>3.7180000000000009</v>
      </c>
      <c r="F2356" s="22"/>
      <c r="G2356" s="46"/>
      <c r="H2356" s="46"/>
      <c r="I2356" s="71"/>
      <c r="J2356" s="260"/>
    </row>
    <row r="2357" spans="2:10" x14ac:dyDescent="0.25">
      <c r="B2357" s="293"/>
      <c r="C2357" s="80" t="s">
        <v>265</v>
      </c>
      <c r="D2357" s="70"/>
      <c r="E2357" s="45">
        <v>3.9820000000000011</v>
      </c>
      <c r="F2357" s="22"/>
      <c r="G2357" s="46"/>
      <c r="H2357" s="46"/>
      <c r="I2357" s="71"/>
      <c r="J2357" s="260"/>
    </row>
    <row r="2358" spans="2:10" x14ac:dyDescent="0.25">
      <c r="B2358" s="293"/>
      <c r="C2358" s="81" t="s">
        <v>743</v>
      </c>
      <c r="D2358" s="70"/>
      <c r="E2358" s="45">
        <v>0.28600000000000003</v>
      </c>
      <c r="F2358" s="22"/>
      <c r="G2358" s="46"/>
      <c r="H2358" s="46"/>
      <c r="I2358" s="47"/>
      <c r="J2358" s="60"/>
    </row>
    <row r="2359" spans="2:10" x14ac:dyDescent="0.25">
      <c r="B2359" s="293"/>
      <c r="C2359" s="80" t="s">
        <v>266</v>
      </c>
      <c r="D2359" s="70"/>
      <c r="E2359" s="45">
        <v>5.4450000000000003</v>
      </c>
      <c r="F2359" s="22"/>
      <c r="G2359" s="46"/>
      <c r="H2359" s="46"/>
      <c r="I2359" s="71"/>
      <c r="J2359" s="260"/>
    </row>
    <row r="2360" spans="2:10" x14ac:dyDescent="0.25">
      <c r="B2360" s="293"/>
      <c r="C2360" s="81" t="s">
        <v>744</v>
      </c>
      <c r="D2360" s="70"/>
      <c r="E2360" s="45">
        <v>0.14300000000000002</v>
      </c>
      <c r="F2360" s="22"/>
      <c r="G2360" s="46"/>
      <c r="H2360" s="46"/>
      <c r="I2360" s="47"/>
      <c r="J2360" s="60"/>
    </row>
    <row r="2361" spans="2:10" x14ac:dyDescent="0.25">
      <c r="B2361" s="293"/>
      <c r="C2361" s="80" t="s">
        <v>267</v>
      </c>
      <c r="D2361" s="70"/>
      <c r="E2361" s="45">
        <v>4.4550000000000001</v>
      </c>
      <c r="F2361" s="22"/>
      <c r="G2361" s="46"/>
      <c r="H2361" s="46"/>
      <c r="I2361" s="71"/>
      <c r="J2361" s="260"/>
    </row>
    <row r="2362" spans="2:10" x14ac:dyDescent="0.25">
      <c r="B2362" s="293"/>
      <c r="C2362" s="81" t="s">
        <v>1129</v>
      </c>
      <c r="D2362" s="70"/>
      <c r="E2362" s="45">
        <v>0.19800000000000001</v>
      </c>
      <c r="F2362" s="22"/>
      <c r="G2362" s="46"/>
      <c r="H2362" s="46"/>
      <c r="I2362" s="47"/>
      <c r="J2362" s="60"/>
    </row>
    <row r="2363" spans="2:10" x14ac:dyDescent="0.25">
      <c r="B2363" s="293"/>
      <c r="C2363" s="80" t="s">
        <v>268</v>
      </c>
      <c r="D2363" s="70"/>
      <c r="E2363" s="45">
        <v>4.0259999999999998</v>
      </c>
      <c r="F2363" s="22"/>
      <c r="G2363" s="46"/>
      <c r="H2363" s="46"/>
      <c r="I2363" s="71"/>
      <c r="J2363" s="260"/>
    </row>
    <row r="2364" spans="2:10" x14ac:dyDescent="0.25">
      <c r="B2364" s="293"/>
      <c r="C2364" s="80" t="s">
        <v>269</v>
      </c>
      <c r="D2364" s="70"/>
      <c r="E2364" s="45">
        <v>5.4010000000000007</v>
      </c>
      <c r="F2364" s="22"/>
      <c r="G2364" s="46"/>
      <c r="H2364" s="46"/>
      <c r="I2364" s="71"/>
      <c r="J2364" s="260"/>
    </row>
    <row r="2365" spans="2:10" x14ac:dyDescent="0.25">
      <c r="B2365" s="293"/>
      <c r="C2365" s="80" t="s">
        <v>270</v>
      </c>
      <c r="D2365" s="70"/>
      <c r="E2365" s="45">
        <v>5.027000000000001</v>
      </c>
      <c r="F2365" s="22"/>
      <c r="G2365" s="46"/>
      <c r="H2365" s="46"/>
      <c r="I2365" s="71"/>
      <c r="J2365" s="260"/>
    </row>
    <row r="2366" spans="2:10" x14ac:dyDescent="0.25">
      <c r="B2366" s="293"/>
      <c r="C2366" s="80" t="s">
        <v>271</v>
      </c>
      <c r="D2366" s="70"/>
      <c r="E2366" s="45">
        <v>4.9060000000000015</v>
      </c>
      <c r="F2366" s="22"/>
      <c r="G2366" s="46"/>
      <c r="H2366" s="46"/>
      <c r="I2366" s="71"/>
      <c r="J2366" s="260"/>
    </row>
    <row r="2367" spans="2:10" x14ac:dyDescent="0.25">
      <c r="B2367" s="293"/>
      <c r="C2367" s="80" t="s">
        <v>272</v>
      </c>
      <c r="D2367" s="70"/>
      <c r="E2367" s="45">
        <v>4.7409999999999997</v>
      </c>
      <c r="F2367" s="22"/>
      <c r="G2367" s="46"/>
      <c r="H2367" s="46"/>
      <c r="I2367" s="71"/>
      <c r="J2367" s="260"/>
    </row>
    <row r="2368" spans="2:10" x14ac:dyDescent="0.25">
      <c r="B2368" s="293"/>
      <c r="C2368" s="80" t="s">
        <v>235</v>
      </c>
      <c r="D2368" s="70"/>
      <c r="E2368" s="45">
        <v>13.090000000000002</v>
      </c>
      <c r="F2368" s="22"/>
      <c r="G2368" s="46"/>
      <c r="H2368" s="46"/>
      <c r="I2368" s="71"/>
      <c r="J2368" s="260"/>
    </row>
    <row r="2369" spans="2:10" x14ac:dyDescent="0.25">
      <c r="B2369" s="293"/>
      <c r="C2369" s="80" t="s">
        <v>273</v>
      </c>
      <c r="D2369" s="70"/>
      <c r="E2369" s="45">
        <v>4.5210000000000008</v>
      </c>
      <c r="F2369" s="22"/>
      <c r="G2369" s="46"/>
      <c r="H2369" s="46"/>
      <c r="I2369" s="71"/>
      <c r="J2369" s="260"/>
    </row>
    <row r="2370" spans="2:10" x14ac:dyDescent="0.25">
      <c r="B2370" s="293"/>
      <c r="C2370" s="80" t="s">
        <v>274</v>
      </c>
      <c r="D2370" s="70"/>
      <c r="E2370" s="45">
        <v>16.137</v>
      </c>
      <c r="F2370" s="22"/>
      <c r="G2370" s="46"/>
      <c r="H2370" s="46"/>
      <c r="I2370" s="71"/>
      <c r="J2370" s="260"/>
    </row>
    <row r="2371" spans="2:10" x14ac:dyDescent="0.25">
      <c r="B2371" s="293"/>
      <c r="C2371" s="81" t="s">
        <v>111</v>
      </c>
      <c r="D2371" s="70"/>
      <c r="E2371" s="45">
        <v>0.83600000000000008</v>
      </c>
      <c r="F2371" s="22"/>
      <c r="G2371" s="46"/>
      <c r="H2371" s="46"/>
      <c r="I2371" s="47"/>
      <c r="J2371" s="60"/>
    </row>
    <row r="2372" spans="2:10" x14ac:dyDescent="0.25">
      <c r="B2372" s="293"/>
      <c r="C2372" s="80" t="s">
        <v>275</v>
      </c>
      <c r="D2372" s="70"/>
      <c r="E2372" s="45">
        <v>3.2779999999999996</v>
      </c>
      <c r="F2372" s="22"/>
      <c r="G2372" s="46"/>
      <c r="H2372" s="46"/>
      <c r="I2372" s="71"/>
      <c r="J2372" s="260"/>
    </row>
    <row r="2373" spans="2:10" x14ac:dyDescent="0.25">
      <c r="B2373" s="293"/>
      <c r="C2373" s="80" t="s">
        <v>276</v>
      </c>
      <c r="D2373" s="70"/>
      <c r="E2373" s="45">
        <v>3.2890000000000006</v>
      </c>
      <c r="F2373" s="22"/>
      <c r="G2373" s="46"/>
      <c r="H2373" s="46"/>
      <c r="I2373" s="71"/>
      <c r="J2373" s="260"/>
    </row>
    <row r="2374" spans="2:10" x14ac:dyDescent="0.25">
      <c r="B2374" s="293"/>
      <c r="C2374" s="80" t="s">
        <v>97</v>
      </c>
      <c r="D2374" s="70"/>
      <c r="E2374" s="45">
        <v>6.1710000000000012</v>
      </c>
      <c r="F2374" s="22"/>
      <c r="G2374" s="46"/>
      <c r="H2374" s="46"/>
      <c r="I2374" s="71"/>
      <c r="J2374" s="260"/>
    </row>
    <row r="2375" spans="2:10" x14ac:dyDescent="0.25">
      <c r="B2375" s="293"/>
      <c r="C2375" s="80" t="s">
        <v>277</v>
      </c>
      <c r="D2375" s="70"/>
      <c r="E2375" s="45">
        <v>1.595</v>
      </c>
      <c r="F2375" s="22"/>
      <c r="G2375" s="46"/>
      <c r="H2375" s="46"/>
      <c r="I2375" s="71"/>
      <c r="J2375" s="260"/>
    </row>
    <row r="2376" spans="2:10" x14ac:dyDescent="0.25">
      <c r="B2376" s="293"/>
      <c r="C2376" s="80" t="s">
        <v>278</v>
      </c>
      <c r="D2376" s="70"/>
      <c r="E2376" s="45">
        <v>5.2140000000000004</v>
      </c>
      <c r="F2376" s="22"/>
      <c r="G2376" s="46"/>
      <c r="H2376" s="46"/>
      <c r="I2376" s="71"/>
      <c r="J2376" s="260"/>
    </row>
    <row r="2377" spans="2:10" x14ac:dyDescent="0.25">
      <c r="B2377" s="293"/>
      <c r="C2377" s="80" t="s">
        <v>279</v>
      </c>
      <c r="D2377" s="70"/>
      <c r="E2377" s="45">
        <v>3.3659999999999997</v>
      </c>
      <c r="F2377" s="22"/>
      <c r="G2377" s="46"/>
      <c r="H2377" s="46"/>
      <c r="I2377" s="71"/>
      <c r="J2377" s="260"/>
    </row>
    <row r="2378" spans="2:10" x14ac:dyDescent="0.25">
      <c r="B2378" s="293"/>
      <c r="C2378" s="80" t="s">
        <v>280</v>
      </c>
      <c r="D2378" s="70"/>
      <c r="E2378" s="45">
        <v>4.1470000000000002</v>
      </c>
      <c r="F2378" s="22"/>
      <c r="G2378" s="46"/>
      <c r="H2378" s="46"/>
      <c r="I2378" s="71"/>
      <c r="J2378" s="260"/>
    </row>
    <row r="2379" spans="2:10" x14ac:dyDescent="0.25">
      <c r="B2379" s="293"/>
      <c r="C2379" s="80" t="s">
        <v>281</v>
      </c>
      <c r="D2379" s="70"/>
      <c r="E2379" s="45">
        <v>3.2560000000000002</v>
      </c>
      <c r="F2379" s="22"/>
      <c r="G2379" s="46"/>
      <c r="H2379" s="46"/>
      <c r="I2379" s="71"/>
      <c r="J2379" s="260"/>
    </row>
    <row r="2380" spans="2:10" x14ac:dyDescent="0.25">
      <c r="B2380" s="293"/>
      <c r="C2380" s="80" t="s">
        <v>642</v>
      </c>
      <c r="D2380" s="70"/>
      <c r="E2380" s="45">
        <v>5.3350000000000009</v>
      </c>
      <c r="F2380" s="22"/>
      <c r="G2380" s="46"/>
      <c r="H2380" s="46"/>
      <c r="I2380" s="71"/>
      <c r="J2380" s="260"/>
    </row>
    <row r="2381" spans="2:10" x14ac:dyDescent="0.25">
      <c r="B2381" s="293"/>
      <c r="C2381" s="80" t="s">
        <v>1274</v>
      </c>
      <c r="D2381" s="70"/>
      <c r="E2381" s="45">
        <v>46.2</v>
      </c>
      <c r="F2381" s="22"/>
      <c r="G2381" s="46"/>
      <c r="H2381" s="46"/>
      <c r="I2381" s="71"/>
      <c r="J2381" s="260"/>
    </row>
    <row r="2382" spans="2:10" x14ac:dyDescent="0.25">
      <c r="B2382" s="293"/>
      <c r="C2382" s="81"/>
      <c r="D2382" s="70" t="s">
        <v>34</v>
      </c>
      <c r="E2382" s="56">
        <v>229.39179999999999</v>
      </c>
      <c r="F2382" s="22"/>
      <c r="G2382" s="46">
        <v>104.51150745951298</v>
      </c>
      <c r="H2382" s="46">
        <f>G2382*E2382</f>
        <v>23974.082816851111</v>
      </c>
      <c r="I2382" s="46"/>
      <c r="J2382" s="60"/>
    </row>
    <row r="2383" spans="2:10" x14ac:dyDescent="0.25">
      <c r="B2383" s="293"/>
      <c r="C2383" s="64"/>
      <c r="D2383" s="70"/>
      <c r="E2383" s="45"/>
      <c r="F2383" s="22"/>
      <c r="G2383" s="46"/>
      <c r="H2383" s="46"/>
      <c r="I2383" s="47"/>
      <c r="J2383" s="60"/>
    </row>
    <row r="2384" spans="2:10" x14ac:dyDescent="0.25">
      <c r="B2384" s="293">
        <v>144</v>
      </c>
      <c r="C2384" s="181" t="s">
        <v>1275</v>
      </c>
      <c r="D2384" s="70"/>
      <c r="E2384" s="45"/>
      <c r="F2384" s="22"/>
      <c r="G2384" s="46"/>
      <c r="H2384" s="46"/>
      <c r="I2384" s="47"/>
      <c r="J2384" s="60"/>
    </row>
    <row r="2385" spans="2:10" ht="285" x14ac:dyDescent="0.25">
      <c r="B2385" s="293"/>
      <c r="C2385" s="59" t="s">
        <v>1276</v>
      </c>
      <c r="D2385" s="70"/>
      <c r="E2385" s="45"/>
      <c r="F2385" s="22"/>
      <c r="G2385" s="46"/>
      <c r="H2385" s="46"/>
      <c r="I2385" s="47"/>
      <c r="J2385" s="60"/>
    </row>
    <row r="2386" spans="2:10" x14ac:dyDescent="0.25">
      <c r="B2386" s="293"/>
      <c r="C2386" s="81" t="s">
        <v>244</v>
      </c>
      <c r="D2386" s="70"/>
      <c r="E2386" s="45">
        <v>0.32780000000000009</v>
      </c>
      <c r="F2386" s="22"/>
      <c r="G2386" s="46"/>
      <c r="H2386" s="46"/>
      <c r="I2386" s="47"/>
      <c r="J2386" s="60"/>
    </row>
    <row r="2387" spans="2:10" x14ac:dyDescent="0.25">
      <c r="B2387" s="293"/>
      <c r="C2387" s="81" t="s">
        <v>1271</v>
      </c>
      <c r="D2387" s="70"/>
      <c r="E2387" s="45">
        <v>0.16500000000000001</v>
      </c>
      <c r="F2387" s="22"/>
      <c r="G2387" s="46"/>
      <c r="H2387" s="46"/>
      <c r="I2387" s="47"/>
      <c r="J2387" s="60"/>
    </row>
    <row r="2388" spans="2:10" x14ac:dyDescent="0.25">
      <c r="B2388" s="293"/>
      <c r="C2388" s="80" t="s">
        <v>245</v>
      </c>
      <c r="D2388" s="70"/>
      <c r="E2388" s="45">
        <v>4.774</v>
      </c>
      <c r="F2388" s="22"/>
      <c r="G2388" s="46"/>
      <c r="H2388" s="46"/>
      <c r="I2388" s="71"/>
      <c r="J2388" s="260"/>
    </row>
    <row r="2389" spans="2:10" x14ac:dyDescent="0.25">
      <c r="B2389" s="293"/>
      <c r="C2389" s="80" t="s">
        <v>246</v>
      </c>
      <c r="D2389" s="70"/>
      <c r="E2389" s="45">
        <v>3.4979999999999998</v>
      </c>
      <c r="F2389" s="22"/>
      <c r="G2389" s="46"/>
      <c r="H2389" s="46"/>
      <c r="I2389" s="71"/>
      <c r="J2389" s="260"/>
    </row>
    <row r="2390" spans="2:10" x14ac:dyDescent="0.25">
      <c r="B2390" s="293"/>
      <c r="C2390" s="80" t="s">
        <v>247</v>
      </c>
      <c r="D2390" s="70"/>
      <c r="E2390" s="45">
        <v>3.6850000000000005</v>
      </c>
      <c r="F2390" s="22"/>
      <c r="G2390" s="46"/>
      <c r="H2390" s="46"/>
      <c r="I2390" s="71"/>
      <c r="J2390" s="260"/>
    </row>
    <row r="2391" spans="2:10" x14ac:dyDescent="0.25">
      <c r="B2391" s="293"/>
      <c r="C2391" s="80" t="s">
        <v>248</v>
      </c>
      <c r="D2391" s="70"/>
      <c r="E2391" s="45">
        <v>3.6850000000000005</v>
      </c>
      <c r="F2391" s="22"/>
      <c r="G2391" s="46"/>
      <c r="H2391" s="46"/>
      <c r="I2391" s="71"/>
      <c r="J2391" s="260"/>
    </row>
    <row r="2392" spans="2:10" x14ac:dyDescent="0.25">
      <c r="B2392" s="293"/>
      <c r="C2392" s="80" t="s">
        <v>249</v>
      </c>
      <c r="D2392" s="70"/>
      <c r="E2392" s="45">
        <v>8.4809999999999999</v>
      </c>
      <c r="F2392" s="22"/>
      <c r="G2392" s="46"/>
      <c r="H2392" s="46"/>
      <c r="I2392" s="71"/>
      <c r="J2392" s="260"/>
    </row>
    <row r="2393" spans="2:10" x14ac:dyDescent="0.25">
      <c r="B2393" s="293"/>
      <c r="C2393" s="80" t="s">
        <v>250</v>
      </c>
      <c r="D2393" s="70"/>
      <c r="E2393" s="45">
        <v>3.6850000000000005</v>
      </c>
      <c r="F2393" s="22"/>
      <c r="G2393" s="46"/>
      <c r="H2393" s="46"/>
      <c r="I2393" s="71"/>
      <c r="J2393" s="260"/>
    </row>
    <row r="2394" spans="2:10" x14ac:dyDescent="0.25">
      <c r="B2394" s="293"/>
      <c r="C2394" s="80" t="s">
        <v>251</v>
      </c>
      <c r="D2394" s="70"/>
      <c r="E2394" s="45">
        <v>3.6850000000000005</v>
      </c>
      <c r="F2394" s="22"/>
      <c r="G2394" s="46"/>
      <c r="H2394" s="46"/>
      <c r="I2394" s="71"/>
      <c r="J2394" s="260"/>
    </row>
    <row r="2395" spans="2:10" x14ac:dyDescent="0.25">
      <c r="B2395" s="293"/>
      <c r="C2395" s="80" t="s">
        <v>252</v>
      </c>
      <c r="D2395" s="70"/>
      <c r="E2395" s="45">
        <v>3.6520000000000001</v>
      </c>
      <c r="F2395" s="22"/>
      <c r="G2395" s="46"/>
      <c r="H2395" s="46"/>
      <c r="I2395" s="71"/>
      <c r="J2395" s="260"/>
    </row>
    <row r="2396" spans="2:10" x14ac:dyDescent="0.25">
      <c r="B2396" s="293"/>
      <c r="C2396" s="80" t="s">
        <v>253</v>
      </c>
      <c r="D2396" s="70"/>
      <c r="E2396" s="45">
        <v>3.6740000000000008</v>
      </c>
      <c r="F2396" s="22"/>
      <c r="G2396" s="46"/>
      <c r="H2396" s="46"/>
      <c r="I2396" s="71"/>
      <c r="J2396" s="260"/>
    </row>
    <row r="2397" spans="2:10" x14ac:dyDescent="0.25">
      <c r="B2397" s="293"/>
      <c r="C2397" s="80" t="s">
        <v>254</v>
      </c>
      <c r="D2397" s="70"/>
      <c r="E2397" s="45">
        <v>3.6850000000000005</v>
      </c>
      <c r="F2397" s="22"/>
      <c r="G2397" s="46"/>
      <c r="H2397" s="46"/>
      <c r="I2397" s="71"/>
      <c r="J2397" s="260"/>
    </row>
    <row r="2398" spans="2:10" x14ac:dyDescent="0.25">
      <c r="B2398" s="293"/>
      <c r="C2398" s="80" t="s">
        <v>255</v>
      </c>
      <c r="D2398" s="70"/>
      <c r="E2398" s="45">
        <v>4.3010000000000002</v>
      </c>
      <c r="F2398" s="22"/>
      <c r="G2398" s="46"/>
      <c r="H2398" s="46"/>
      <c r="I2398" s="71"/>
      <c r="J2398" s="260"/>
    </row>
    <row r="2399" spans="2:10" x14ac:dyDescent="0.25">
      <c r="B2399" s="293"/>
      <c r="C2399" s="80" t="s">
        <v>258</v>
      </c>
      <c r="D2399" s="70"/>
      <c r="E2399" s="45">
        <v>9.2620000000000005</v>
      </c>
      <c r="F2399" s="22"/>
      <c r="G2399" s="46"/>
      <c r="H2399" s="46"/>
      <c r="I2399" s="71"/>
      <c r="J2399" s="260"/>
    </row>
    <row r="2400" spans="2:10" x14ac:dyDescent="0.25">
      <c r="B2400" s="293"/>
      <c r="C2400" s="80" t="s">
        <v>1272</v>
      </c>
      <c r="D2400" s="70"/>
      <c r="E2400" s="45">
        <v>3.4100000000000006</v>
      </c>
      <c r="F2400" s="22"/>
      <c r="G2400" s="46"/>
      <c r="H2400" s="46"/>
      <c r="I2400" s="71"/>
      <c r="J2400" s="260"/>
    </row>
    <row r="2401" spans="2:10" x14ac:dyDescent="0.25">
      <c r="B2401" s="293"/>
      <c r="C2401" s="81" t="s">
        <v>1273</v>
      </c>
      <c r="D2401" s="70"/>
      <c r="E2401" s="45">
        <v>0.36300000000000004</v>
      </c>
      <c r="F2401" s="22"/>
      <c r="G2401" s="46"/>
      <c r="H2401" s="46"/>
      <c r="I2401" s="47"/>
      <c r="J2401" s="60"/>
    </row>
    <row r="2402" spans="2:10" x14ac:dyDescent="0.25">
      <c r="B2402" s="293"/>
      <c r="C2402" s="80" t="s">
        <v>260</v>
      </c>
      <c r="D2402" s="70"/>
      <c r="E2402" s="45">
        <v>1.9140000000000004</v>
      </c>
      <c r="F2402" s="22"/>
      <c r="G2402" s="46"/>
      <c r="H2402" s="46"/>
      <c r="I2402" s="71"/>
      <c r="J2402" s="260"/>
    </row>
    <row r="2403" spans="2:10" x14ac:dyDescent="0.25">
      <c r="B2403" s="293"/>
      <c r="C2403" s="80" t="s">
        <v>261</v>
      </c>
      <c r="D2403" s="70"/>
      <c r="E2403" s="45">
        <v>4.29</v>
      </c>
      <c r="F2403" s="22"/>
      <c r="G2403" s="46"/>
      <c r="H2403" s="46"/>
      <c r="I2403" s="71"/>
      <c r="J2403" s="260"/>
    </row>
    <row r="2404" spans="2:10" x14ac:dyDescent="0.25">
      <c r="B2404" s="293"/>
      <c r="C2404" s="80" t="s">
        <v>262</v>
      </c>
      <c r="D2404" s="70"/>
      <c r="E2404" s="45">
        <v>4.0920000000000005</v>
      </c>
      <c r="F2404" s="22"/>
      <c r="G2404" s="46"/>
      <c r="H2404" s="46"/>
      <c r="I2404" s="71"/>
      <c r="J2404" s="260"/>
    </row>
    <row r="2405" spans="2:10" x14ac:dyDescent="0.25">
      <c r="B2405" s="293"/>
      <c r="C2405" s="80" t="s">
        <v>264</v>
      </c>
      <c r="D2405" s="70"/>
      <c r="E2405" s="45">
        <v>3.7180000000000009</v>
      </c>
      <c r="F2405" s="22"/>
      <c r="G2405" s="46"/>
      <c r="H2405" s="46"/>
      <c r="I2405" s="71"/>
      <c r="J2405" s="260"/>
    </row>
    <row r="2406" spans="2:10" x14ac:dyDescent="0.25">
      <c r="B2406" s="293"/>
      <c r="C2406" s="80" t="s">
        <v>265</v>
      </c>
      <c r="D2406" s="70"/>
      <c r="E2406" s="45">
        <v>3.9820000000000011</v>
      </c>
      <c r="F2406" s="22"/>
      <c r="G2406" s="46"/>
      <c r="H2406" s="46"/>
      <c r="I2406" s="71"/>
      <c r="J2406" s="260"/>
    </row>
    <row r="2407" spans="2:10" x14ac:dyDescent="0.25">
      <c r="B2407" s="293"/>
      <c r="C2407" s="81" t="s">
        <v>743</v>
      </c>
      <c r="D2407" s="70"/>
      <c r="E2407" s="45">
        <v>0.28600000000000003</v>
      </c>
      <c r="F2407" s="22"/>
      <c r="G2407" s="46"/>
      <c r="H2407" s="46"/>
      <c r="I2407" s="47"/>
      <c r="J2407" s="60"/>
    </row>
    <row r="2408" spans="2:10" x14ac:dyDescent="0.25">
      <c r="B2408" s="293"/>
      <c r="C2408" s="80" t="s">
        <v>266</v>
      </c>
      <c r="D2408" s="70"/>
      <c r="E2408" s="45">
        <v>5.4450000000000003</v>
      </c>
      <c r="F2408" s="22"/>
      <c r="G2408" s="46"/>
      <c r="H2408" s="46"/>
      <c r="I2408" s="71"/>
      <c r="J2408" s="260"/>
    </row>
    <row r="2409" spans="2:10" x14ac:dyDescent="0.25">
      <c r="B2409" s="293"/>
      <c r="C2409" s="81" t="s">
        <v>744</v>
      </c>
      <c r="D2409" s="70"/>
      <c r="E2409" s="45">
        <v>0.14300000000000002</v>
      </c>
      <c r="F2409" s="22"/>
      <c r="G2409" s="46"/>
      <c r="H2409" s="46"/>
      <c r="I2409" s="47"/>
      <c r="J2409" s="60"/>
    </row>
    <row r="2410" spans="2:10" x14ac:dyDescent="0.25">
      <c r="B2410" s="293"/>
      <c r="C2410" s="80" t="s">
        <v>267</v>
      </c>
      <c r="D2410" s="70"/>
      <c r="E2410" s="45">
        <v>4.4550000000000001</v>
      </c>
      <c r="F2410" s="22"/>
      <c r="G2410" s="46"/>
      <c r="H2410" s="46"/>
      <c r="I2410" s="71"/>
      <c r="J2410" s="260"/>
    </row>
    <row r="2411" spans="2:10" x14ac:dyDescent="0.25">
      <c r="B2411" s="293"/>
      <c r="C2411" s="81" t="s">
        <v>1129</v>
      </c>
      <c r="D2411" s="70"/>
      <c r="E2411" s="45">
        <v>0.19800000000000001</v>
      </c>
      <c r="F2411" s="22"/>
      <c r="G2411" s="46"/>
      <c r="H2411" s="46"/>
      <c r="I2411" s="47"/>
      <c r="J2411" s="60"/>
    </row>
    <row r="2412" spans="2:10" x14ac:dyDescent="0.25">
      <c r="B2412" s="293"/>
      <c r="C2412" s="80" t="s">
        <v>268</v>
      </c>
      <c r="D2412" s="70"/>
      <c r="E2412" s="45">
        <v>4.0259999999999998</v>
      </c>
      <c r="F2412" s="22"/>
      <c r="G2412" s="46"/>
      <c r="H2412" s="46"/>
      <c r="I2412" s="71"/>
      <c r="J2412" s="260"/>
    </row>
    <row r="2413" spans="2:10" x14ac:dyDescent="0.25">
      <c r="B2413" s="293"/>
      <c r="C2413" s="80" t="s">
        <v>269</v>
      </c>
      <c r="D2413" s="70"/>
      <c r="E2413" s="45">
        <v>5.4010000000000007</v>
      </c>
      <c r="F2413" s="22"/>
      <c r="G2413" s="46"/>
      <c r="H2413" s="46"/>
      <c r="I2413" s="71"/>
      <c r="J2413" s="260"/>
    </row>
    <row r="2414" spans="2:10" x14ac:dyDescent="0.25">
      <c r="B2414" s="293"/>
      <c r="C2414" s="80" t="s">
        <v>270</v>
      </c>
      <c r="D2414" s="70"/>
      <c r="E2414" s="45">
        <v>5.027000000000001</v>
      </c>
      <c r="F2414" s="22"/>
      <c r="G2414" s="46"/>
      <c r="H2414" s="46"/>
      <c r="I2414" s="71"/>
      <c r="J2414" s="260"/>
    </row>
    <row r="2415" spans="2:10" x14ac:dyDescent="0.25">
      <c r="B2415" s="293"/>
      <c r="C2415" s="80" t="s">
        <v>271</v>
      </c>
      <c r="D2415" s="70"/>
      <c r="E2415" s="45">
        <v>4.9060000000000015</v>
      </c>
      <c r="F2415" s="22"/>
      <c r="G2415" s="46"/>
      <c r="H2415" s="46"/>
      <c r="I2415" s="71"/>
      <c r="J2415" s="260"/>
    </row>
    <row r="2416" spans="2:10" x14ac:dyDescent="0.25">
      <c r="B2416" s="293"/>
      <c r="C2416" s="80" t="s">
        <v>272</v>
      </c>
      <c r="D2416" s="70"/>
      <c r="E2416" s="45">
        <v>4.7409999999999997</v>
      </c>
      <c r="F2416" s="22"/>
      <c r="G2416" s="46"/>
      <c r="H2416" s="46"/>
      <c r="I2416" s="71"/>
      <c r="J2416" s="260"/>
    </row>
    <row r="2417" spans="2:10" x14ac:dyDescent="0.25">
      <c r="B2417" s="293"/>
      <c r="C2417" s="80" t="s">
        <v>235</v>
      </c>
      <c r="D2417" s="70"/>
      <c r="E2417" s="45">
        <v>13.090000000000002</v>
      </c>
      <c r="F2417" s="22"/>
      <c r="G2417" s="46"/>
      <c r="H2417" s="46"/>
      <c r="I2417" s="71"/>
      <c r="J2417" s="260"/>
    </row>
    <row r="2418" spans="2:10" x14ac:dyDescent="0.25">
      <c r="B2418" s="293"/>
      <c r="C2418" s="80" t="s">
        <v>273</v>
      </c>
      <c r="D2418" s="70"/>
      <c r="E2418" s="45">
        <v>4.5210000000000008</v>
      </c>
      <c r="F2418" s="22"/>
      <c r="G2418" s="46"/>
      <c r="H2418" s="46"/>
      <c r="I2418" s="71"/>
      <c r="J2418" s="260"/>
    </row>
    <row r="2419" spans="2:10" x14ac:dyDescent="0.25">
      <c r="B2419" s="293"/>
      <c r="C2419" s="80" t="s">
        <v>274</v>
      </c>
      <c r="D2419" s="70"/>
      <c r="E2419" s="45">
        <v>16.137</v>
      </c>
      <c r="F2419" s="22"/>
      <c r="G2419" s="46"/>
      <c r="H2419" s="46"/>
      <c r="I2419" s="71"/>
      <c r="J2419" s="260"/>
    </row>
    <row r="2420" spans="2:10" x14ac:dyDescent="0.25">
      <c r="B2420" s="293"/>
      <c r="C2420" s="81" t="s">
        <v>111</v>
      </c>
      <c r="D2420" s="70"/>
      <c r="E2420" s="45">
        <v>0.83600000000000008</v>
      </c>
      <c r="F2420" s="22"/>
      <c r="G2420" s="46"/>
      <c r="H2420" s="46"/>
      <c r="I2420" s="47"/>
      <c r="J2420" s="60"/>
    </row>
    <row r="2421" spans="2:10" x14ac:dyDescent="0.25">
      <c r="B2421" s="293"/>
      <c r="C2421" s="80" t="s">
        <v>275</v>
      </c>
      <c r="D2421" s="70"/>
      <c r="E2421" s="45">
        <v>3.2779999999999996</v>
      </c>
      <c r="F2421" s="22"/>
      <c r="G2421" s="46"/>
      <c r="H2421" s="46"/>
      <c r="I2421" s="71"/>
      <c r="J2421" s="260"/>
    </row>
    <row r="2422" spans="2:10" x14ac:dyDescent="0.25">
      <c r="B2422" s="293"/>
      <c r="C2422" s="80" t="s">
        <v>276</v>
      </c>
      <c r="D2422" s="70"/>
      <c r="E2422" s="45">
        <v>3.2890000000000006</v>
      </c>
      <c r="F2422" s="22"/>
      <c r="G2422" s="46"/>
      <c r="H2422" s="46"/>
      <c r="I2422" s="71"/>
      <c r="J2422" s="260"/>
    </row>
    <row r="2423" spans="2:10" x14ac:dyDescent="0.25">
      <c r="B2423" s="293"/>
      <c r="C2423" s="80" t="s">
        <v>97</v>
      </c>
      <c r="D2423" s="70"/>
      <c r="E2423" s="45">
        <v>6.1710000000000012</v>
      </c>
      <c r="F2423" s="22"/>
      <c r="G2423" s="46"/>
      <c r="H2423" s="46"/>
      <c r="I2423" s="71"/>
      <c r="J2423" s="260"/>
    </row>
    <row r="2424" spans="2:10" x14ac:dyDescent="0.25">
      <c r="B2424" s="293"/>
      <c r="C2424" s="80" t="s">
        <v>277</v>
      </c>
      <c r="D2424" s="70"/>
      <c r="E2424" s="45">
        <v>1.595</v>
      </c>
      <c r="F2424" s="22"/>
      <c r="G2424" s="46"/>
      <c r="H2424" s="46"/>
      <c r="I2424" s="71"/>
      <c r="J2424" s="260"/>
    </row>
    <row r="2425" spans="2:10" x14ac:dyDescent="0.25">
      <c r="B2425" s="293"/>
      <c r="C2425" s="80" t="s">
        <v>278</v>
      </c>
      <c r="D2425" s="70"/>
      <c r="E2425" s="45">
        <v>5.2140000000000004</v>
      </c>
      <c r="F2425" s="22"/>
      <c r="G2425" s="46"/>
      <c r="H2425" s="46"/>
      <c r="I2425" s="71"/>
      <c r="J2425" s="260"/>
    </row>
    <row r="2426" spans="2:10" x14ac:dyDescent="0.25">
      <c r="B2426" s="293"/>
      <c r="C2426" s="80" t="s">
        <v>279</v>
      </c>
      <c r="D2426" s="70"/>
      <c r="E2426" s="45">
        <v>3.3659999999999997</v>
      </c>
      <c r="F2426" s="22"/>
      <c r="G2426" s="46"/>
      <c r="H2426" s="46"/>
      <c r="I2426" s="71"/>
      <c r="J2426" s="260"/>
    </row>
    <row r="2427" spans="2:10" x14ac:dyDescent="0.25">
      <c r="B2427" s="293"/>
      <c r="C2427" s="80" t="s">
        <v>280</v>
      </c>
      <c r="D2427" s="70"/>
      <c r="E2427" s="45">
        <v>4.1470000000000002</v>
      </c>
      <c r="F2427" s="22"/>
      <c r="G2427" s="46"/>
      <c r="H2427" s="46"/>
      <c r="I2427" s="71"/>
      <c r="J2427" s="260"/>
    </row>
    <row r="2428" spans="2:10" x14ac:dyDescent="0.25">
      <c r="B2428" s="293"/>
      <c r="C2428" s="80" t="s">
        <v>281</v>
      </c>
      <c r="D2428" s="70"/>
      <c r="E2428" s="45">
        <v>3.2560000000000002</v>
      </c>
      <c r="F2428" s="22"/>
      <c r="G2428" s="46"/>
      <c r="H2428" s="46"/>
      <c r="I2428" s="71"/>
      <c r="J2428" s="260"/>
    </row>
    <row r="2429" spans="2:10" x14ac:dyDescent="0.25">
      <c r="B2429" s="293"/>
      <c r="C2429" s="80" t="s">
        <v>642</v>
      </c>
      <c r="D2429" s="70"/>
      <c r="E2429" s="45">
        <v>5.3350000000000009</v>
      </c>
      <c r="F2429" s="22"/>
      <c r="G2429" s="46"/>
      <c r="H2429" s="46"/>
      <c r="I2429" s="71"/>
      <c r="J2429" s="260"/>
    </row>
    <row r="2430" spans="2:10" x14ac:dyDescent="0.25">
      <c r="B2430" s="293"/>
      <c r="C2430" s="80" t="s">
        <v>1274</v>
      </c>
      <c r="D2430" s="70"/>
      <c r="E2430" s="45">
        <v>46.2</v>
      </c>
      <c r="F2430" s="22"/>
      <c r="G2430" s="46"/>
      <c r="H2430" s="46"/>
      <c r="I2430" s="71"/>
      <c r="J2430" s="260"/>
    </row>
    <row r="2431" spans="2:10" x14ac:dyDescent="0.25">
      <c r="B2431" s="293"/>
      <c r="C2431" s="81"/>
      <c r="D2431" s="70" t="s">
        <v>34</v>
      </c>
      <c r="E2431" s="56">
        <v>229.39179999999999</v>
      </c>
      <c r="F2431" s="22"/>
      <c r="G2431" s="46">
        <v>48.772036814439403</v>
      </c>
      <c r="H2431" s="46">
        <f>G2431*E2431</f>
        <v>11187.905314530521</v>
      </c>
      <c r="I2431" s="46"/>
      <c r="J2431" s="60"/>
    </row>
    <row r="2432" spans="2:10" x14ac:dyDescent="0.25">
      <c r="B2432" s="293"/>
      <c r="C2432" s="64"/>
      <c r="D2432" s="70"/>
      <c r="E2432" s="45"/>
      <c r="F2432" s="22"/>
      <c r="G2432" s="46"/>
      <c r="H2432" s="46"/>
      <c r="I2432" s="47"/>
      <c r="J2432" s="60"/>
    </row>
    <row r="2433" spans="2:10" x14ac:dyDescent="0.25">
      <c r="B2433" s="293">
        <v>145</v>
      </c>
      <c r="C2433" s="181" t="s">
        <v>1277</v>
      </c>
      <c r="D2433" s="70"/>
      <c r="E2433" s="45"/>
      <c r="F2433" s="22"/>
      <c r="G2433" s="46"/>
      <c r="H2433" s="46"/>
      <c r="I2433" s="47"/>
      <c r="J2433" s="60"/>
    </row>
    <row r="2434" spans="2:10" ht="360" x14ac:dyDescent="0.25">
      <c r="B2434" s="293"/>
      <c r="C2434" s="64" t="s">
        <v>1278</v>
      </c>
      <c r="D2434" s="70"/>
      <c r="E2434" s="45"/>
      <c r="F2434" s="22"/>
      <c r="G2434" s="46"/>
      <c r="H2434" s="46"/>
      <c r="I2434" s="47"/>
      <c r="J2434" s="60"/>
    </row>
    <row r="2435" spans="2:10" x14ac:dyDescent="0.25">
      <c r="B2435" s="293"/>
      <c r="C2435" s="64"/>
      <c r="D2435" s="70" t="s">
        <v>34</v>
      </c>
      <c r="E2435" s="56">
        <v>229.39180000000007</v>
      </c>
      <c r="F2435" s="22"/>
      <c r="G2435" s="46">
        <v>97.544073628878806</v>
      </c>
      <c r="H2435" s="46">
        <f>G2435*E2435</f>
        <v>22375.810629061049</v>
      </c>
      <c r="I2435" s="46"/>
      <c r="J2435" s="60"/>
    </row>
    <row r="2436" spans="2:10" x14ac:dyDescent="0.25">
      <c r="B2436" s="293"/>
      <c r="C2436" s="64"/>
      <c r="D2436" s="70"/>
      <c r="E2436" s="45"/>
      <c r="F2436" s="22"/>
      <c r="G2436" s="46"/>
      <c r="H2436" s="46"/>
      <c r="I2436" s="47"/>
      <c r="J2436" s="60"/>
    </row>
    <row r="2437" spans="2:10" x14ac:dyDescent="0.25">
      <c r="B2437" s="293">
        <v>146</v>
      </c>
      <c r="C2437" s="181" t="s">
        <v>1279</v>
      </c>
      <c r="D2437" s="70"/>
      <c r="E2437" s="45"/>
      <c r="F2437" s="22"/>
      <c r="G2437" s="46"/>
      <c r="H2437" s="46"/>
      <c r="I2437" s="47"/>
      <c r="J2437" s="60"/>
    </row>
    <row r="2438" spans="2:10" ht="165" x14ac:dyDescent="0.25">
      <c r="B2438" s="293"/>
      <c r="C2438" s="59" t="s">
        <v>1280</v>
      </c>
      <c r="D2438" s="70"/>
      <c r="E2438" s="45"/>
      <c r="F2438" s="22"/>
      <c r="G2438" s="46"/>
      <c r="H2438" s="46"/>
      <c r="I2438" s="47"/>
      <c r="J2438" s="60"/>
    </row>
    <row r="2439" spans="2:10" x14ac:dyDescent="0.25">
      <c r="B2439" s="293"/>
      <c r="C2439" s="64"/>
      <c r="D2439" s="70" t="s">
        <v>34</v>
      </c>
      <c r="E2439" s="56">
        <v>229.39180000000007</v>
      </c>
      <c r="F2439" s="22"/>
      <c r="G2439" s="46">
        <v>55.739470645073595</v>
      </c>
      <c r="H2439" s="46">
        <f>G2439*E2439</f>
        <v>12786.177502320597</v>
      </c>
      <c r="I2439" s="46"/>
      <c r="J2439" s="60"/>
    </row>
    <row r="2440" spans="2:10" x14ac:dyDescent="0.25">
      <c r="B2440" s="293"/>
      <c r="C2440" s="64"/>
      <c r="D2440" s="70"/>
      <c r="E2440" s="45"/>
      <c r="F2440" s="22"/>
      <c r="G2440" s="46"/>
      <c r="H2440" s="46"/>
      <c r="I2440" s="47"/>
      <c r="J2440" s="60"/>
    </row>
    <row r="2441" spans="2:10" x14ac:dyDescent="0.25">
      <c r="B2441" s="293">
        <v>147</v>
      </c>
      <c r="C2441" s="181" t="s">
        <v>1281</v>
      </c>
      <c r="D2441" s="70"/>
      <c r="E2441" s="45"/>
      <c r="F2441" s="22"/>
      <c r="G2441" s="46"/>
      <c r="H2441" s="46"/>
      <c r="I2441" s="47"/>
      <c r="J2441" s="60"/>
    </row>
    <row r="2442" spans="2:10" ht="270" x14ac:dyDescent="0.25">
      <c r="B2442" s="293"/>
      <c r="C2442" s="59" t="s">
        <v>1282</v>
      </c>
      <c r="D2442" s="70"/>
      <c r="E2442" s="45"/>
      <c r="F2442" s="22"/>
      <c r="G2442" s="46"/>
      <c r="H2442" s="46"/>
      <c r="I2442" s="47"/>
      <c r="J2442" s="60"/>
    </row>
    <row r="2443" spans="2:10" x14ac:dyDescent="0.25">
      <c r="B2443" s="293"/>
      <c r="C2443" s="64"/>
      <c r="D2443" s="70" t="s">
        <v>34</v>
      </c>
      <c r="E2443" s="56">
        <v>229.39180000000007</v>
      </c>
      <c r="F2443" s="22"/>
      <c r="G2443" s="46">
        <v>48.772036814439403</v>
      </c>
      <c r="H2443" s="46">
        <f>G2443*E2443</f>
        <v>11187.905314530524</v>
      </c>
      <c r="I2443" s="46"/>
      <c r="J2443" s="60"/>
    </row>
    <row r="2444" spans="2:10" x14ac:dyDescent="0.25">
      <c r="B2444" s="293"/>
      <c r="C2444" s="64"/>
      <c r="D2444" s="70"/>
      <c r="E2444" s="45"/>
      <c r="F2444" s="22"/>
      <c r="G2444" s="46"/>
      <c r="H2444" s="46"/>
      <c r="I2444" s="47"/>
      <c r="J2444" s="60"/>
    </row>
    <row r="2445" spans="2:10" x14ac:dyDescent="0.25">
      <c r="B2445" s="293"/>
      <c r="C2445" s="73" t="s">
        <v>1283</v>
      </c>
      <c r="D2445" s="70"/>
      <c r="E2445" s="45"/>
      <c r="F2445" s="22"/>
      <c r="G2445" s="46"/>
      <c r="H2445" s="46"/>
      <c r="I2445" s="47"/>
      <c r="J2445" s="60"/>
    </row>
    <row r="2446" spans="2:10" x14ac:dyDescent="0.25">
      <c r="B2446" s="293">
        <v>148</v>
      </c>
      <c r="C2446" s="182" t="s">
        <v>1284</v>
      </c>
      <c r="D2446" s="70"/>
      <c r="E2446" s="45"/>
      <c r="F2446" s="22"/>
      <c r="G2446" s="46"/>
      <c r="H2446" s="46"/>
      <c r="I2446" s="47"/>
      <c r="J2446" s="60"/>
    </row>
    <row r="2447" spans="2:10" ht="105" x14ac:dyDescent="0.25">
      <c r="B2447" s="293"/>
      <c r="C2447" s="59" t="s">
        <v>1285</v>
      </c>
      <c r="D2447" s="70"/>
      <c r="E2447" s="45"/>
      <c r="F2447" s="22"/>
      <c r="G2447" s="46"/>
      <c r="H2447" s="46"/>
      <c r="I2447" s="47"/>
      <c r="J2447" s="60"/>
    </row>
    <row r="2448" spans="2:10" x14ac:dyDescent="0.25">
      <c r="B2448" s="293"/>
      <c r="C2448" s="80" t="s">
        <v>243</v>
      </c>
      <c r="D2448" s="70"/>
      <c r="E2448" s="45">
        <v>6.8750000000000009</v>
      </c>
      <c r="F2448" s="22"/>
      <c r="G2448" s="46"/>
      <c r="H2448" s="46"/>
      <c r="I2448" s="71"/>
      <c r="J2448" s="260"/>
    </row>
    <row r="2449" spans="2:10" x14ac:dyDescent="0.25">
      <c r="B2449" s="293"/>
      <c r="C2449" s="69" t="s">
        <v>241</v>
      </c>
      <c r="D2449" s="70"/>
      <c r="E2449" s="45">
        <v>276.65000000000003</v>
      </c>
      <c r="F2449" s="22"/>
      <c r="G2449" s="46"/>
      <c r="H2449" s="46"/>
      <c r="I2449" s="71"/>
      <c r="J2449" s="260"/>
    </row>
    <row r="2450" spans="2:10" x14ac:dyDescent="0.25">
      <c r="B2450" s="293"/>
      <c r="C2450" s="80" t="s">
        <v>233</v>
      </c>
      <c r="D2450" s="70"/>
      <c r="E2450" s="45">
        <v>63.03</v>
      </c>
      <c r="F2450" s="22"/>
      <c r="G2450" s="46"/>
      <c r="H2450" s="46"/>
      <c r="I2450" s="71"/>
      <c r="J2450" s="260"/>
    </row>
    <row r="2451" spans="2:10" x14ac:dyDescent="0.25">
      <c r="B2451" s="293"/>
      <c r="C2451" s="80" t="s">
        <v>228</v>
      </c>
      <c r="D2451" s="70"/>
      <c r="E2451" s="45">
        <v>62.744000000000007</v>
      </c>
      <c r="F2451" s="22"/>
      <c r="G2451" s="46"/>
      <c r="H2451" s="46"/>
      <c r="I2451" s="71"/>
      <c r="J2451" s="260"/>
    </row>
    <row r="2452" spans="2:10" x14ac:dyDescent="0.25">
      <c r="B2452" s="293"/>
      <c r="C2452" s="80" t="s">
        <v>256</v>
      </c>
      <c r="D2452" s="70"/>
      <c r="E2452" s="45">
        <v>22.384999999999998</v>
      </c>
      <c r="F2452" s="22"/>
      <c r="G2452" s="46"/>
      <c r="H2452" s="46"/>
      <c r="I2452" s="71"/>
      <c r="J2452" s="260"/>
    </row>
    <row r="2453" spans="2:10" x14ac:dyDescent="0.25">
      <c r="B2453" s="293"/>
      <c r="C2453" s="80" t="s">
        <v>636</v>
      </c>
      <c r="D2453" s="70"/>
      <c r="E2453" s="45">
        <v>11.495000000000001</v>
      </c>
      <c r="F2453" s="22"/>
      <c r="G2453" s="46"/>
      <c r="H2453" s="46"/>
      <c r="I2453" s="71"/>
      <c r="J2453" s="260"/>
    </row>
    <row r="2454" spans="2:10" x14ac:dyDescent="0.25">
      <c r="B2454" s="293"/>
      <c r="C2454" s="80" t="s">
        <v>1286</v>
      </c>
      <c r="D2454" s="70"/>
      <c r="E2454" s="45">
        <v>7.5350000000000001</v>
      </c>
      <c r="F2454" s="22"/>
      <c r="G2454" s="46"/>
      <c r="H2454" s="46"/>
      <c r="I2454" s="71"/>
      <c r="J2454" s="260"/>
    </row>
    <row r="2455" spans="2:10" x14ac:dyDescent="0.25">
      <c r="B2455" s="293"/>
      <c r="C2455" s="80" t="s">
        <v>234</v>
      </c>
      <c r="D2455" s="70"/>
      <c r="E2455" s="45">
        <v>30.360000000000003</v>
      </c>
      <c r="F2455" s="22"/>
      <c r="G2455" s="46"/>
      <c r="H2455" s="46"/>
      <c r="I2455" s="71"/>
      <c r="J2455" s="260"/>
    </row>
    <row r="2456" spans="2:10" x14ac:dyDescent="0.25">
      <c r="B2456" s="293"/>
      <c r="C2456" s="80" t="s">
        <v>259</v>
      </c>
      <c r="D2456" s="70"/>
      <c r="E2456" s="45">
        <v>5.2690000000000001</v>
      </c>
      <c r="F2456" s="22"/>
      <c r="G2456" s="46"/>
      <c r="H2456" s="46"/>
      <c r="I2456" s="71"/>
      <c r="J2456" s="260"/>
    </row>
    <row r="2457" spans="2:10" x14ac:dyDescent="0.25">
      <c r="B2457" s="293"/>
      <c r="C2457" s="80" t="s">
        <v>263</v>
      </c>
      <c r="D2457" s="70"/>
      <c r="E2457" s="45">
        <v>41.943000000000005</v>
      </c>
      <c r="F2457" s="22"/>
      <c r="G2457" s="46"/>
      <c r="H2457" s="46"/>
      <c r="I2457" s="71"/>
      <c r="J2457" s="260"/>
    </row>
    <row r="2458" spans="2:10" x14ac:dyDescent="0.25">
      <c r="B2458" s="293"/>
      <c r="C2458" s="80" t="s">
        <v>742</v>
      </c>
      <c r="D2458" s="51"/>
      <c r="E2458" s="45">
        <v>40.282000000000004</v>
      </c>
      <c r="F2458" s="22"/>
      <c r="G2458" s="46"/>
      <c r="H2458" s="46"/>
      <c r="I2458" s="47"/>
      <c r="J2458" s="60"/>
    </row>
    <row r="2459" spans="2:10" x14ac:dyDescent="0.25">
      <c r="B2459" s="293"/>
      <c r="C2459" s="80" t="s">
        <v>237</v>
      </c>
      <c r="D2459" s="70"/>
      <c r="E2459" s="45">
        <v>40.689000000000007</v>
      </c>
      <c r="F2459" s="22"/>
      <c r="G2459" s="46"/>
      <c r="H2459" s="46"/>
      <c r="I2459" s="71"/>
      <c r="J2459" s="260"/>
    </row>
    <row r="2460" spans="2:10" x14ac:dyDescent="0.25">
      <c r="B2460" s="293"/>
      <c r="C2460" s="80" t="s">
        <v>1226</v>
      </c>
      <c r="D2460" s="70"/>
      <c r="E2460" s="45">
        <v>7.4910000000000005</v>
      </c>
      <c r="F2460" s="22"/>
      <c r="G2460" s="46"/>
      <c r="H2460" s="46"/>
      <c r="I2460" s="71"/>
      <c r="J2460" s="260"/>
    </row>
    <row r="2461" spans="2:10" x14ac:dyDescent="0.25">
      <c r="B2461" s="293"/>
      <c r="C2461" s="80" t="s">
        <v>643</v>
      </c>
      <c r="D2461" s="70"/>
      <c r="E2461" s="45">
        <v>21.054000000000002</v>
      </c>
      <c r="F2461" s="22"/>
      <c r="G2461" s="46"/>
      <c r="H2461" s="46"/>
      <c r="I2461" s="71"/>
      <c r="J2461" s="260"/>
    </row>
    <row r="2462" spans="2:10" x14ac:dyDescent="0.25">
      <c r="B2462" s="293"/>
      <c r="C2462" s="80" t="s">
        <v>283</v>
      </c>
      <c r="D2462" s="70"/>
      <c r="E2462" s="45">
        <v>9.9880000000000013</v>
      </c>
      <c r="F2462" s="22"/>
      <c r="G2462" s="46"/>
      <c r="H2462" s="46"/>
      <c r="I2462" s="71"/>
      <c r="J2462" s="260"/>
    </row>
    <row r="2463" spans="2:10" x14ac:dyDescent="0.25">
      <c r="B2463" s="293"/>
      <c r="C2463" s="80" t="s">
        <v>654</v>
      </c>
      <c r="D2463" s="70"/>
      <c r="E2463" s="45">
        <v>35.31</v>
      </c>
      <c r="F2463" s="22"/>
      <c r="G2463" s="46"/>
      <c r="H2463" s="46"/>
      <c r="I2463" s="71"/>
      <c r="J2463" s="260"/>
    </row>
    <row r="2464" spans="2:10" x14ac:dyDescent="0.25">
      <c r="B2464" s="293"/>
      <c r="C2464" s="80" t="s">
        <v>655</v>
      </c>
      <c r="D2464" s="70"/>
      <c r="E2464" s="45">
        <v>35.816000000000003</v>
      </c>
      <c r="F2464" s="22"/>
      <c r="G2464" s="46"/>
      <c r="H2464" s="46"/>
      <c r="I2464" s="71"/>
      <c r="J2464" s="260"/>
    </row>
    <row r="2465" spans="2:10" x14ac:dyDescent="0.25">
      <c r="B2465" s="293"/>
      <c r="C2465" s="80" t="s">
        <v>284</v>
      </c>
      <c r="D2465" s="70"/>
      <c r="E2465" s="45">
        <v>21.835000000000004</v>
      </c>
      <c r="F2465" s="22"/>
      <c r="G2465" s="46"/>
      <c r="H2465" s="46"/>
      <c r="I2465" s="71"/>
      <c r="J2465" s="260"/>
    </row>
    <row r="2466" spans="2:10" x14ac:dyDescent="0.25">
      <c r="B2466" s="293"/>
      <c r="C2466" s="80"/>
      <c r="D2466" s="70" t="s">
        <v>34</v>
      </c>
      <c r="E2466" s="56">
        <v>740.7510000000002</v>
      </c>
      <c r="F2466" s="22"/>
      <c r="G2466" s="46">
        <v>104.51150745951298</v>
      </c>
      <c r="H2466" s="46">
        <f>G2466*E2466</f>
        <v>77417.003662141724</v>
      </c>
      <c r="I2466" s="46"/>
      <c r="J2466" s="260"/>
    </row>
    <row r="2467" spans="2:10" x14ac:dyDescent="0.25">
      <c r="B2467" s="293"/>
      <c r="C2467" s="64"/>
      <c r="D2467" s="70"/>
      <c r="E2467" s="45"/>
      <c r="F2467" s="22"/>
      <c r="G2467" s="46"/>
      <c r="H2467" s="46"/>
      <c r="I2467" s="47"/>
      <c r="J2467" s="60"/>
    </row>
    <row r="2468" spans="2:10" x14ac:dyDescent="0.25">
      <c r="B2468" s="293">
        <v>149</v>
      </c>
      <c r="C2468" s="182" t="s">
        <v>1287</v>
      </c>
      <c r="D2468" s="70"/>
      <c r="E2468" s="45"/>
      <c r="F2468" s="22"/>
      <c r="G2468" s="46"/>
      <c r="H2468" s="46"/>
      <c r="I2468" s="47"/>
      <c r="J2468" s="60"/>
    </row>
    <row r="2469" spans="2:10" ht="255" x14ac:dyDescent="0.25">
      <c r="B2469" s="293"/>
      <c r="C2469" s="59" t="s">
        <v>1288</v>
      </c>
      <c r="D2469" s="70"/>
      <c r="E2469" s="45"/>
      <c r="F2469" s="22"/>
      <c r="G2469" s="46"/>
      <c r="H2469" s="46"/>
      <c r="I2469" s="47"/>
      <c r="J2469" s="60"/>
    </row>
    <row r="2470" spans="2:10" x14ac:dyDescent="0.25">
      <c r="B2470" s="293"/>
      <c r="C2470" s="80" t="s">
        <v>243</v>
      </c>
      <c r="D2470" s="70"/>
      <c r="E2470" s="45">
        <v>6.8750000000000009</v>
      </c>
      <c r="F2470" s="22"/>
      <c r="G2470" s="46"/>
      <c r="H2470" s="46"/>
      <c r="I2470" s="71"/>
      <c r="J2470" s="260"/>
    </row>
    <row r="2471" spans="2:10" x14ac:dyDescent="0.25">
      <c r="B2471" s="293"/>
      <c r="C2471" s="69" t="s">
        <v>241</v>
      </c>
      <c r="D2471" s="70"/>
      <c r="E2471" s="45">
        <v>276.65000000000003</v>
      </c>
      <c r="F2471" s="22"/>
      <c r="G2471" s="46"/>
      <c r="H2471" s="46"/>
      <c r="I2471" s="71"/>
      <c r="J2471" s="260"/>
    </row>
    <row r="2472" spans="2:10" x14ac:dyDescent="0.25">
      <c r="B2472" s="293"/>
      <c r="C2472" s="80" t="s">
        <v>233</v>
      </c>
      <c r="D2472" s="70"/>
      <c r="E2472" s="45">
        <v>63.03</v>
      </c>
      <c r="F2472" s="22"/>
      <c r="G2472" s="46"/>
      <c r="H2472" s="46"/>
      <c r="I2472" s="71"/>
      <c r="J2472" s="260"/>
    </row>
    <row r="2473" spans="2:10" x14ac:dyDescent="0.25">
      <c r="B2473" s="293"/>
      <c r="C2473" s="80" t="s">
        <v>228</v>
      </c>
      <c r="D2473" s="70"/>
      <c r="E2473" s="45">
        <v>62.744000000000007</v>
      </c>
      <c r="F2473" s="22"/>
      <c r="G2473" s="46"/>
      <c r="H2473" s="46"/>
      <c r="I2473" s="71"/>
      <c r="J2473" s="260"/>
    </row>
    <row r="2474" spans="2:10" x14ac:dyDescent="0.25">
      <c r="B2474" s="293"/>
      <c r="C2474" s="80" t="s">
        <v>256</v>
      </c>
      <c r="D2474" s="70"/>
      <c r="E2474" s="45">
        <v>22.384999999999998</v>
      </c>
      <c r="F2474" s="22"/>
      <c r="G2474" s="46"/>
      <c r="H2474" s="46"/>
      <c r="I2474" s="71"/>
      <c r="J2474" s="260"/>
    </row>
    <row r="2475" spans="2:10" x14ac:dyDescent="0.25">
      <c r="B2475" s="293"/>
      <c r="C2475" s="80" t="s">
        <v>636</v>
      </c>
      <c r="D2475" s="70"/>
      <c r="E2475" s="45">
        <v>11.495000000000001</v>
      </c>
      <c r="F2475" s="22"/>
      <c r="G2475" s="46"/>
      <c r="H2475" s="46"/>
      <c r="I2475" s="71"/>
      <c r="J2475" s="260"/>
    </row>
    <row r="2476" spans="2:10" x14ac:dyDescent="0.25">
      <c r="B2476" s="293"/>
      <c r="C2476" s="80" t="s">
        <v>1286</v>
      </c>
      <c r="D2476" s="70"/>
      <c r="E2476" s="45">
        <v>7.5350000000000001</v>
      </c>
      <c r="F2476" s="22"/>
      <c r="G2476" s="46"/>
      <c r="H2476" s="46"/>
      <c r="I2476" s="71"/>
      <c r="J2476" s="260"/>
    </row>
    <row r="2477" spans="2:10" x14ac:dyDescent="0.25">
      <c r="B2477" s="293"/>
      <c r="C2477" s="80" t="s">
        <v>234</v>
      </c>
      <c r="D2477" s="70"/>
      <c r="E2477" s="45">
        <v>30.360000000000003</v>
      </c>
      <c r="F2477" s="22"/>
      <c r="G2477" s="46"/>
      <c r="H2477" s="46"/>
      <c r="I2477" s="71"/>
      <c r="J2477" s="260"/>
    </row>
    <row r="2478" spans="2:10" x14ac:dyDescent="0.25">
      <c r="B2478" s="293"/>
      <c r="C2478" s="80" t="s">
        <v>259</v>
      </c>
      <c r="D2478" s="70"/>
      <c r="E2478" s="45">
        <v>5.2690000000000001</v>
      </c>
      <c r="F2478" s="22"/>
      <c r="G2478" s="46"/>
      <c r="H2478" s="46"/>
      <c r="I2478" s="71"/>
      <c r="J2478" s="260"/>
    </row>
    <row r="2479" spans="2:10" x14ac:dyDescent="0.25">
      <c r="B2479" s="293"/>
      <c r="C2479" s="80" t="s">
        <v>263</v>
      </c>
      <c r="D2479" s="70"/>
      <c r="E2479" s="45">
        <v>41.943000000000005</v>
      </c>
      <c r="F2479" s="22"/>
      <c r="G2479" s="46"/>
      <c r="H2479" s="46"/>
      <c r="I2479" s="71"/>
      <c r="J2479" s="260"/>
    </row>
    <row r="2480" spans="2:10" x14ac:dyDescent="0.25">
      <c r="B2480" s="293"/>
      <c r="C2480" s="80" t="s">
        <v>742</v>
      </c>
      <c r="D2480" s="51"/>
      <c r="E2480" s="45">
        <v>40.282000000000004</v>
      </c>
      <c r="F2480" s="22"/>
      <c r="G2480" s="46"/>
      <c r="H2480" s="46"/>
      <c r="I2480" s="47"/>
      <c r="J2480" s="60"/>
    </row>
    <row r="2481" spans="2:10" x14ac:dyDescent="0.25">
      <c r="B2481" s="293"/>
      <c r="C2481" s="80" t="s">
        <v>237</v>
      </c>
      <c r="D2481" s="70"/>
      <c r="E2481" s="45">
        <v>40.689000000000007</v>
      </c>
      <c r="F2481" s="22"/>
      <c r="G2481" s="46"/>
      <c r="H2481" s="46"/>
      <c r="I2481" s="71"/>
      <c r="J2481" s="260"/>
    </row>
    <row r="2482" spans="2:10" x14ac:dyDescent="0.25">
      <c r="B2482" s="293"/>
      <c r="C2482" s="80" t="s">
        <v>1226</v>
      </c>
      <c r="D2482" s="70"/>
      <c r="E2482" s="45">
        <v>7.4910000000000005</v>
      </c>
      <c r="F2482" s="22"/>
      <c r="G2482" s="46"/>
      <c r="H2482" s="46"/>
      <c r="I2482" s="71"/>
      <c r="J2482" s="260"/>
    </row>
    <row r="2483" spans="2:10" x14ac:dyDescent="0.25">
      <c r="B2483" s="293"/>
      <c r="C2483" s="80" t="s">
        <v>643</v>
      </c>
      <c r="D2483" s="70"/>
      <c r="E2483" s="45">
        <v>21.054000000000002</v>
      </c>
      <c r="F2483" s="22"/>
      <c r="G2483" s="46"/>
      <c r="H2483" s="46"/>
      <c r="I2483" s="71"/>
      <c r="J2483" s="260"/>
    </row>
    <row r="2484" spans="2:10" x14ac:dyDescent="0.25">
      <c r="B2484" s="293"/>
      <c r="C2484" s="80" t="s">
        <v>283</v>
      </c>
      <c r="D2484" s="70"/>
      <c r="E2484" s="45">
        <v>9.9880000000000013</v>
      </c>
      <c r="F2484" s="22"/>
      <c r="G2484" s="46"/>
      <c r="H2484" s="46"/>
      <c r="I2484" s="71"/>
      <c r="J2484" s="260"/>
    </row>
    <row r="2485" spans="2:10" x14ac:dyDescent="0.25">
      <c r="B2485" s="293"/>
      <c r="C2485" s="80" t="s">
        <v>654</v>
      </c>
      <c r="D2485" s="70"/>
      <c r="E2485" s="45">
        <v>35.31</v>
      </c>
      <c r="F2485" s="22"/>
      <c r="G2485" s="46"/>
      <c r="H2485" s="46"/>
      <c r="I2485" s="71"/>
      <c r="J2485" s="260"/>
    </row>
    <row r="2486" spans="2:10" x14ac:dyDescent="0.25">
      <c r="B2486" s="293"/>
      <c r="C2486" s="80" t="s">
        <v>655</v>
      </c>
      <c r="D2486" s="70"/>
      <c r="E2486" s="45">
        <v>35.816000000000003</v>
      </c>
      <c r="F2486" s="22"/>
      <c r="G2486" s="46"/>
      <c r="H2486" s="46"/>
      <c r="I2486" s="71"/>
      <c r="J2486" s="260"/>
    </row>
    <row r="2487" spans="2:10" x14ac:dyDescent="0.25">
      <c r="B2487" s="293"/>
      <c r="C2487" s="80" t="s">
        <v>284</v>
      </c>
      <c r="D2487" s="70"/>
      <c r="E2487" s="45">
        <v>21.835000000000004</v>
      </c>
      <c r="F2487" s="22"/>
      <c r="G2487" s="46"/>
      <c r="H2487" s="46"/>
      <c r="I2487" s="71"/>
      <c r="J2487" s="260"/>
    </row>
    <row r="2488" spans="2:10" x14ac:dyDescent="0.25">
      <c r="B2488" s="293"/>
      <c r="C2488" s="80"/>
      <c r="D2488" s="70" t="s">
        <v>34</v>
      </c>
      <c r="E2488" s="56">
        <v>740.7510000000002</v>
      </c>
      <c r="F2488" s="22"/>
      <c r="G2488" s="46">
        <v>48.772036814439403</v>
      </c>
      <c r="H2488" s="46">
        <f>G2488*E2488</f>
        <v>36127.935042332814</v>
      </c>
      <c r="I2488" s="46"/>
      <c r="J2488" s="260"/>
    </row>
    <row r="2489" spans="2:10" x14ac:dyDescent="0.25">
      <c r="B2489" s="293"/>
      <c r="C2489" s="64"/>
      <c r="D2489" s="70"/>
      <c r="E2489" s="45"/>
      <c r="F2489" s="22"/>
      <c r="G2489" s="46"/>
      <c r="H2489" s="46"/>
      <c r="I2489" s="47"/>
      <c r="J2489" s="60"/>
    </row>
    <row r="2490" spans="2:10" x14ac:dyDescent="0.25">
      <c r="B2490" s="293">
        <v>150</v>
      </c>
      <c r="C2490" s="181" t="s">
        <v>1289</v>
      </c>
      <c r="D2490" s="70"/>
      <c r="E2490" s="45"/>
      <c r="F2490" s="22"/>
      <c r="G2490" s="46"/>
      <c r="H2490" s="46"/>
      <c r="I2490" s="47"/>
      <c r="J2490" s="60"/>
    </row>
    <row r="2491" spans="2:10" ht="135" x14ac:dyDescent="0.25">
      <c r="B2491" s="293"/>
      <c r="C2491" s="59" t="s">
        <v>1290</v>
      </c>
      <c r="D2491" s="70"/>
      <c r="E2491" s="45"/>
      <c r="F2491" s="22"/>
      <c r="G2491" s="46"/>
      <c r="H2491" s="46"/>
      <c r="I2491" s="47"/>
      <c r="J2491" s="60"/>
    </row>
    <row r="2492" spans="2:10" x14ac:dyDescent="0.25">
      <c r="B2492" s="293"/>
      <c r="C2492" s="64"/>
      <c r="D2492" s="70" t="s">
        <v>34</v>
      </c>
      <c r="E2492" s="56">
        <v>740.75100000000032</v>
      </c>
      <c r="F2492" s="22"/>
      <c r="G2492" s="46">
        <v>55.739470645073595</v>
      </c>
      <c r="H2492" s="46">
        <f>G2492*E2492</f>
        <v>41289.068619808932</v>
      </c>
      <c r="I2492" s="46"/>
      <c r="J2492" s="60"/>
    </row>
    <row r="2493" spans="2:10" x14ac:dyDescent="0.25">
      <c r="B2493" s="293"/>
      <c r="C2493" s="64"/>
      <c r="D2493" s="70"/>
      <c r="E2493" s="45"/>
      <c r="F2493" s="22"/>
      <c r="G2493" s="46"/>
      <c r="H2493" s="46"/>
      <c r="I2493" s="47"/>
      <c r="J2493" s="60"/>
    </row>
    <row r="2494" spans="2:10" x14ac:dyDescent="0.25">
      <c r="B2494" s="293">
        <v>151</v>
      </c>
      <c r="C2494" s="181" t="s">
        <v>1291</v>
      </c>
      <c r="D2494" s="70"/>
      <c r="E2494" s="45"/>
      <c r="F2494" s="22"/>
      <c r="G2494" s="46"/>
      <c r="H2494" s="46"/>
      <c r="I2494" s="47"/>
      <c r="J2494" s="60"/>
    </row>
    <row r="2495" spans="2:10" ht="270" x14ac:dyDescent="0.25">
      <c r="B2495" s="293"/>
      <c r="C2495" s="59" t="s">
        <v>1282</v>
      </c>
      <c r="D2495" s="70"/>
      <c r="E2495" s="45"/>
      <c r="F2495" s="22"/>
      <c r="G2495" s="46"/>
      <c r="H2495" s="46"/>
      <c r="I2495" s="47"/>
      <c r="J2495" s="60"/>
    </row>
    <row r="2496" spans="2:10" x14ac:dyDescent="0.25">
      <c r="B2496" s="293"/>
      <c r="C2496" s="64"/>
      <c r="D2496" s="70" t="s">
        <v>34</v>
      </c>
      <c r="E2496" s="56">
        <v>740.75100000000032</v>
      </c>
      <c r="F2496" s="22"/>
      <c r="G2496" s="46">
        <v>48.772036814439403</v>
      </c>
      <c r="H2496" s="46">
        <f>G2496*E2496</f>
        <v>36127.935042332814</v>
      </c>
      <c r="I2496" s="46"/>
      <c r="J2496" s="60"/>
    </row>
    <row r="2497" spans="2:10" x14ac:dyDescent="0.25">
      <c r="B2497" s="293"/>
      <c r="C2497" s="64"/>
      <c r="D2497" s="70"/>
      <c r="E2497" s="45"/>
      <c r="F2497" s="22"/>
      <c r="G2497" s="46"/>
      <c r="H2497" s="46"/>
      <c r="I2497" s="47"/>
      <c r="J2497" s="60"/>
    </row>
    <row r="2498" spans="2:10" x14ac:dyDescent="0.25">
      <c r="B2498" s="293">
        <v>152</v>
      </c>
      <c r="C2498" s="182" t="s">
        <v>1292</v>
      </c>
      <c r="D2498" s="70"/>
      <c r="E2498" s="45"/>
      <c r="F2498" s="22"/>
      <c r="G2498" s="46"/>
      <c r="H2498" s="46"/>
      <c r="I2498" s="47"/>
      <c r="J2498" s="60"/>
    </row>
    <row r="2499" spans="2:10" ht="195" x14ac:dyDescent="0.25">
      <c r="B2499" s="293"/>
      <c r="C2499" s="64" t="s">
        <v>1293</v>
      </c>
      <c r="D2499" s="70"/>
      <c r="E2499" s="45"/>
      <c r="F2499" s="22"/>
      <c r="G2499" s="46"/>
      <c r="H2499" s="46"/>
      <c r="I2499" s="47"/>
      <c r="J2499" s="60"/>
    </row>
    <row r="2500" spans="2:10" x14ac:dyDescent="0.25">
      <c r="B2500" s="293"/>
      <c r="C2500" s="64"/>
      <c r="D2500" s="70" t="s">
        <v>34</v>
      </c>
      <c r="E2500" s="56">
        <v>740.75100000000032</v>
      </c>
      <c r="F2500" s="22"/>
      <c r="G2500" s="157">
        <v>1.3934867661268397E-6</v>
      </c>
      <c r="H2500" s="46">
        <f>G2500*E2500</f>
        <v>1.0322267154952232E-3</v>
      </c>
      <c r="I2500" s="46"/>
      <c r="J2500" s="261" t="s">
        <v>591</v>
      </c>
    </row>
    <row r="2501" spans="2:10" x14ac:dyDescent="0.25">
      <c r="B2501" s="293"/>
      <c r="C2501" s="64"/>
      <c r="D2501" s="70"/>
      <c r="E2501" s="45"/>
      <c r="F2501" s="22"/>
      <c r="G2501" s="46"/>
      <c r="H2501" s="46"/>
      <c r="I2501" s="47"/>
      <c r="J2501" s="60"/>
    </row>
    <row r="2502" spans="2:10" x14ac:dyDescent="0.25">
      <c r="B2502" s="293">
        <v>153</v>
      </c>
      <c r="C2502" s="73" t="s">
        <v>1294</v>
      </c>
      <c r="D2502" s="70"/>
      <c r="E2502" s="45"/>
      <c r="F2502" s="22"/>
      <c r="G2502" s="46"/>
      <c r="H2502" s="46"/>
      <c r="I2502" s="47"/>
      <c r="J2502" s="60"/>
    </row>
    <row r="2503" spans="2:10" ht="150" x14ac:dyDescent="0.25">
      <c r="B2503" s="293"/>
      <c r="C2503" s="64" t="s">
        <v>1295</v>
      </c>
      <c r="D2503" s="70"/>
      <c r="E2503" s="45"/>
      <c r="F2503" s="22"/>
      <c r="G2503" s="46"/>
      <c r="H2503" s="46"/>
      <c r="I2503" s="47"/>
      <c r="J2503" s="60"/>
    </row>
    <row r="2504" spans="2:10" x14ac:dyDescent="0.25">
      <c r="B2504" s="293"/>
      <c r="C2504" s="81" t="s">
        <v>1296</v>
      </c>
      <c r="D2504" s="70"/>
      <c r="E2504" s="45">
        <v>43.527000000000001</v>
      </c>
      <c r="F2504" s="22"/>
      <c r="G2504" s="46"/>
      <c r="H2504" s="46"/>
      <c r="I2504" s="47"/>
      <c r="J2504" s="60"/>
    </row>
    <row r="2505" spans="2:10" x14ac:dyDescent="0.25">
      <c r="B2505" s="293"/>
      <c r="C2505" s="81" t="s">
        <v>1297</v>
      </c>
      <c r="D2505" s="70"/>
      <c r="E2505" s="45">
        <v>12.870000000000001</v>
      </c>
      <c r="F2505" s="22"/>
      <c r="G2505" s="46"/>
      <c r="H2505" s="46"/>
      <c r="I2505" s="47"/>
      <c r="J2505" s="60"/>
    </row>
    <row r="2506" spans="2:10" x14ac:dyDescent="0.25">
      <c r="B2506" s="293"/>
      <c r="C2506" s="81" t="s">
        <v>232</v>
      </c>
      <c r="D2506" s="70"/>
      <c r="E2506" s="45">
        <v>9.6140000000000008</v>
      </c>
      <c r="F2506" s="22"/>
      <c r="G2506" s="46"/>
      <c r="H2506" s="46"/>
      <c r="I2506" s="47"/>
      <c r="J2506" s="60"/>
    </row>
    <row r="2507" spans="2:10" x14ac:dyDescent="0.25">
      <c r="B2507" s="293"/>
      <c r="C2507" s="81" t="s">
        <v>1298</v>
      </c>
      <c r="D2507" s="70"/>
      <c r="E2507" s="45">
        <v>29.667000000000002</v>
      </c>
      <c r="F2507" s="22"/>
      <c r="G2507" s="46"/>
      <c r="H2507" s="46"/>
      <c r="I2507" s="47"/>
      <c r="J2507" s="60"/>
    </row>
    <row r="2508" spans="2:10" x14ac:dyDescent="0.25">
      <c r="B2508" s="293"/>
      <c r="C2508" s="80" t="s">
        <v>1158</v>
      </c>
      <c r="D2508" s="70"/>
      <c r="E2508" s="45">
        <v>52.602000000000004</v>
      </c>
      <c r="F2508" s="22"/>
      <c r="G2508" s="46"/>
      <c r="H2508" s="46"/>
      <c r="I2508" s="71"/>
      <c r="J2508" s="260"/>
    </row>
    <row r="2509" spans="2:10" x14ac:dyDescent="0.25">
      <c r="B2509" s="293"/>
      <c r="C2509" s="80" t="s">
        <v>1299</v>
      </c>
      <c r="D2509" s="70"/>
      <c r="E2509" s="45">
        <v>3.2010000000000005</v>
      </c>
      <c r="F2509" s="22"/>
      <c r="G2509" s="46"/>
      <c r="H2509" s="46"/>
      <c r="I2509" s="71"/>
      <c r="J2509" s="260"/>
    </row>
    <row r="2510" spans="2:10" x14ac:dyDescent="0.25">
      <c r="B2510" s="293"/>
      <c r="C2510" s="80" t="s">
        <v>1300</v>
      </c>
      <c r="D2510" s="70"/>
      <c r="E2510" s="45">
        <v>35.123000000000005</v>
      </c>
      <c r="F2510" s="22"/>
      <c r="G2510" s="46"/>
      <c r="H2510" s="46"/>
      <c r="I2510" s="71"/>
      <c r="J2510" s="260"/>
    </row>
    <row r="2511" spans="2:10" x14ac:dyDescent="0.25">
      <c r="B2511" s="293"/>
      <c r="C2511" s="80" t="s">
        <v>1301</v>
      </c>
      <c r="D2511" s="70"/>
      <c r="E2511" s="45">
        <v>24.815999999999999</v>
      </c>
      <c r="F2511" s="22"/>
      <c r="G2511" s="46"/>
      <c r="H2511" s="46"/>
      <c r="I2511" s="71"/>
      <c r="J2511" s="260"/>
    </row>
    <row r="2512" spans="2:10" x14ac:dyDescent="0.25">
      <c r="B2512" s="293"/>
      <c r="C2512" s="64"/>
      <c r="D2512" s="70" t="s">
        <v>34</v>
      </c>
      <c r="E2512" s="56">
        <v>211.42000000000004</v>
      </c>
      <c r="F2512" s="22"/>
      <c r="G2512" s="46">
        <v>87.092922882927496</v>
      </c>
      <c r="H2512" s="46">
        <f>G2512*E2512</f>
        <v>18413.185755908537</v>
      </c>
      <c r="I2512" s="46"/>
      <c r="J2512" s="60"/>
    </row>
    <row r="2513" spans="2:10" x14ac:dyDescent="0.25">
      <c r="B2513" s="293"/>
      <c r="C2513" s="183"/>
      <c r="D2513" s="100"/>
      <c r="E2513" s="45"/>
      <c r="F2513" s="22"/>
      <c r="G2513" s="46"/>
      <c r="H2513" s="46"/>
      <c r="I2513" s="47"/>
      <c r="J2513" s="60"/>
    </row>
    <row r="2514" spans="2:10" x14ac:dyDescent="0.25">
      <c r="B2514" s="293">
        <v>154</v>
      </c>
      <c r="C2514" s="73" t="s">
        <v>1302</v>
      </c>
      <c r="D2514" s="70"/>
      <c r="E2514" s="45"/>
      <c r="F2514" s="22"/>
      <c r="G2514" s="46"/>
      <c r="H2514" s="46"/>
      <c r="I2514" s="47"/>
      <c r="J2514" s="60"/>
    </row>
    <row r="2515" spans="2:10" ht="75" x14ac:dyDescent="0.25">
      <c r="B2515" s="293"/>
      <c r="C2515" s="59" t="s">
        <v>1303</v>
      </c>
      <c r="D2515" s="70"/>
      <c r="E2515" s="45"/>
      <c r="F2515" s="22"/>
      <c r="G2515" s="46"/>
      <c r="H2515" s="46"/>
      <c r="I2515" s="47"/>
      <c r="J2515" s="60"/>
    </row>
    <row r="2516" spans="2:10" x14ac:dyDescent="0.25">
      <c r="B2516" s="293"/>
      <c r="C2516" s="69" t="s">
        <v>241</v>
      </c>
      <c r="D2516" s="70"/>
      <c r="E2516" s="45">
        <v>175.36199999999999</v>
      </c>
      <c r="F2516" s="22"/>
      <c r="G2516" s="46"/>
      <c r="H2516" s="46"/>
      <c r="I2516" s="71"/>
      <c r="J2516" s="260"/>
    </row>
    <row r="2517" spans="2:10" x14ac:dyDescent="0.25">
      <c r="B2517" s="293"/>
      <c r="C2517" s="80" t="s">
        <v>233</v>
      </c>
      <c r="D2517" s="70"/>
      <c r="E2517" s="45">
        <v>73.425000000000011</v>
      </c>
      <c r="F2517" s="22"/>
      <c r="G2517" s="46"/>
      <c r="H2517" s="46"/>
      <c r="I2517" s="71"/>
      <c r="J2517" s="260"/>
    </row>
    <row r="2518" spans="2:10" x14ac:dyDescent="0.25">
      <c r="B2518" s="293"/>
      <c r="C2518" s="80" t="s">
        <v>1124</v>
      </c>
      <c r="D2518" s="70"/>
      <c r="E2518" s="45">
        <v>40.260000000000005</v>
      </c>
      <c r="F2518" s="22"/>
      <c r="G2518" s="46"/>
      <c r="H2518" s="46"/>
      <c r="I2518" s="71"/>
      <c r="J2518" s="260"/>
    </row>
    <row r="2519" spans="2:10" x14ac:dyDescent="0.25">
      <c r="B2519" s="293"/>
      <c r="C2519" s="80" t="s">
        <v>244</v>
      </c>
      <c r="D2519" s="70"/>
      <c r="E2519" s="45">
        <v>21.098000000000003</v>
      </c>
      <c r="F2519" s="22"/>
      <c r="G2519" s="46"/>
      <c r="H2519" s="46"/>
      <c r="I2519" s="71"/>
      <c r="J2519" s="260"/>
    </row>
    <row r="2520" spans="2:10" x14ac:dyDescent="0.25">
      <c r="B2520" s="293"/>
      <c r="C2520" s="80" t="s">
        <v>1304</v>
      </c>
      <c r="D2520" s="70"/>
      <c r="E2520" s="45">
        <v>15.686000000000002</v>
      </c>
      <c r="F2520" s="22"/>
      <c r="G2520" s="46"/>
      <c r="H2520" s="46"/>
      <c r="I2520" s="71"/>
      <c r="J2520" s="260"/>
    </row>
    <row r="2521" spans="2:10" x14ac:dyDescent="0.25">
      <c r="B2521" s="293"/>
      <c r="C2521" s="81" t="s">
        <v>1245</v>
      </c>
      <c r="D2521" s="70"/>
      <c r="E2521" s="45">
        <v>18.403000000000002</v>
      </c>
      <c r="F2521" s="22"/>
      <c r="G2521" s="46"/>
      <c r="H2521" s="46"/>
      <c r="I2521" s="71"/>
      <c r="J2521" s="260"/>
    </row>
    <row r="2522" spans="2:10" x14ac:dyDescent="0.25">
      <c r="B2522" s="293"/>
      <c r="C2522" s="81" t="s">
        <v>1246</v>
      </c>
      <c r="D2522" s="70"/>
      <c r="E2522" s="45">
        <v>17.853000000000002</v>
      </c>
      <c r="F2522" s="22"/>
      <c r="G2522" s="46"/>
      <c r="H2522" s="46"/>
      <c r="I2522" s="47"/>
      <c r="J2522" s="60"/>
    </row>
    <row r="2523" spans="2:10" x14ac:dyDescent="0.25">
      <c r="B2523" s="293"/>
      <c r="C2523" s="81" t="s">
        <v>735</v>
      </c>
      <c r="D2523" s="70"/>
      <c r="E2523" s="45">
        <v>32.813000000000002</v>
      </c>
      <c r="F2523" s="22"/>
      <c r="G2523" s="46"/>
      <c r="H2523" s="46"/>
      <c r="I2523" s="71"/>
      <c r="J2523" s="260"/>
    </row>
    <row r="2524" spans="2:10" x14ac:dyDescent="0.25">
      <c r="B2524" s="293"/>
      <c r="C2524" s="81" t="s">
        <v>736</v>
      </c>
      <c r="D2524" s="70"/>
      <c r="E2524" s="45">
        <v>30.547000000000001</v>
      </c>
      <c r="F2524" s="22"/>
      <c r="G2524" s="46"/>
      <c r="H2524" s="46"/>
      <c r="I2524" s="71"/>
      <c r="J2524" s="260"/>
    </row>
    <row r="2525" spans="2:10" x14ac:dyDescent="0.25">
      <c r="B2525" s="293"/>
      <c r="C2525" s="81" t="s">
        <v>737</v>
      </c>
      <c r="D2525" s="70"/>
      <c r="E2525" s="45">
        <v>30.019000000000002</v>
      </c>
      <c r="F2525" s="22"/>
      <c r="G2525" s="46"/>
      <c r="H2525" s="46"/>
      <c r="I2525" s="71"/>
      <c r="J2525" s="260"/>
    </row>
    <row r="2526" spans="2:10" x14ac:dyDescent="0.25">
      <c r="B2526" s="293"/>
      <c r="C2526" s="81" t="s">
        <v>76</v>
      </c>
      <c r="D2526" s="70"/>
      <c r="E2526" s="45">
        <v>28.160000000000004</v>
      </c>
      <c r="F2526" s="22"/>
      <c r="G2526" s="46"/>
      <c r="H2526" s="46"/>
      <c r="I2526" s="71"/>
      <c r="J2526" s="260"/>
    </row>
    <row r="2527" spans="2:10" x14ac:dyDescent="0.25">
      <c r="B2527" s="293"/>
      <c r="C2527" s="81" t="s">
        <v>77</v>
      </c>
      <c r="D2527" s="70"/>
      <c r="E2527" s="45">
        <v>27.962000000000003</v>
      </c>
      <c r="F2527" s="22"/>
      <c r="G2527" s="46"/>
      <c r="H2527" s="46"/>
      <c r="I2527" s="71"/>
      <c r="J2527" s="260"/>
    </row>
    <row r="2528" spans="2:10" x14ac:dyDescent="0.25">
      <c r="B2528" s="293"/>
      <c r="C2528" s="81" t="s">
        <v>78</v>
      </c>
      <c r="D2528" s="70"/>
      <c r="E2528" s="45">
        <v>27.335000000000004</v>
      </c>
      <c r="F2528" s="22"/>
      <c r="G2528" s="46"/>
      <c r="H2528" s="46"/>
      <c r="I2528" s="71"/>
      <c r="J2528" s="260"/>
    </row>
    <row r="2529" spans="2:10" x14ac:dyDescent="0.25">
      <c r="B2529" s="293"/>
      <c r="C2529" s="81" t="s">
        <v>79</v>
      </c>
      <c r="D2529" s="70"/>
      <c r="E2529" s="45">
        <v>28.930000000000003</v>
      </c>
      <c r="F2529" s="22"/>
      <c r="G2529" s="46"/>
      <c r="H2529" s="46"/>
      <c r="I2529" s="71"/>
      <c r="J2529" s="260"/>
    </row>
    <row r="2530" spans="2:10" x14ac:dyDescent="0.25">
      <c r="B2530" s="293"/>
      <c r="C2530" s="81" t="s">
        <v>80</v>
      </c>
      <c r="D2530" s="51"/>
      <c r="E2530" s="45">
        <v>22.253000000000004</v>
      </c>
      <c r="F2530" s="22"/>
      <c r="G2530" s="46"/>
      <c r="H2530" s="46"/>
      <c r="I2530" s="47"/>
      <c r="J2530" s="60"/>
    </row>
    <row r="2531" spans="2:10" x14ac:dyDescent="0.25">
      <c r="B2531" s="293"/>
      <c r="C2531" s="81" t="s">
        <v>738</v>
      </c>
      <c r="D2531" s="70"/>
      <c r="E2531" s="45">
        <v>33.814</v>
      </c>
      <c r="F2531" s="22"/>
      <c r="G2531" s="46"/>
      <c r="H2531" s="46"/>
      <c r="I2531" s="71"/>
      <c r="J2531" s="260"/>
    </row>
    <row r="2532" spans="2:10" x14ac:dyDescent="0.25">
      <c r="B2532" s="293"/>
      <c r="C2532" s="81" t="s">
        <v>228</v>
      </c>
      <c r="D2532" s="70"/>
      <c r="E2532" s="45">
        <v>34.782000000000004</v>
      </c>
      <c r="F2532" s="22"/>
      <c r="G2532" s="46"/>
      <c r="H2532" s="46"/>
      <c r="I2532" s="71"/>
      <c r="J2532" s="260"/>
    </row>
    <row r="2533" spans="2:10" x14ac:dyDescent="0.25">
      <c r="B2533" s="293"/>
      <c r="C2533" s="80" t="s">
        <v>1305</v>
      </c>
      <c r="D2533" s="70"/>
      <c r="E2533" s="45">
        <v>13.530000000000001</v>
      </c>
      <c r="F2533" s="22"/>
      <c r="G2533" s="46"/>
      <c r="H2533" s="46"/>
      <c r="I2533" s="71"/>
      <c r="J2533" s="260"/>
    </row>
    <row r="2534" spans="2:10" x14ac:dyDescent="0.25">
      <c r="B2534" s="293"/>
      <c r="C2534" s="80" t="s">
        <v>636</v>
      </c>
      <c r="D2534" s="70"/>
      <c r="E2534" s="45">
        <v>15.235000000000001</v>
      </c>
      <c r="F2534" s="22"/>
      <c r="G2534" s="46"/>
      <c r="H2534" s="46"/>
      <c r="I2534" s="71"/>
      <c r="J2534" s="260"/>
    </row>
    <row r="2535" spans="2:10" x14ac:dyDescent="0.25">
      <c r="B2535" s="293"/>
      <c r="C2535" s="80" t="s">
        <v>234</v>
      </c>
      <c r="D2535" s="70"/>
      <c r="E2535" s="45">
        <v>36.146000000000001</v>
      </c>
      <c r="F2535" s="22"/>
      <c r="G2535" s="46"/>
      <c r="H2535" s="46"/>
      <c r="I2535" s="71"/>
      <c r="J2535" s="260"/>
    </row>
    <row r="2536" spans="2:10" x14ac:dyDescent="0.25">
      <c r="B2536" s="293"/>
      <c r="C2536" s="80" t="s">
        <v>1126</v>
      </c>
      <c r="D2536" s="70"/>
      <c r="E2536" s="45">
        <v>19.404000000000003</v>
      </c>
      <c r="F2536" s="22"/>
      <c r="G2536" s="46"/>
      <c r="H2536" s="46"/>
      <c r="I2536" s="71"/>
      <c r="J2536" s="260"/>
    </row>
    <row r="2537" spans="2:10" x14ac:dyDescent="0.25">
      <c r="B2537" s="293"/>
      <c r="C2537" s="80" t="s">
        <v>1306</v>
      </c>
      <c r="D2537" s="70"/>
      <c r="E2537" s="45">
        <v>20.075000000000003</v>
      </c>
      <c r="F2537" s="22"/>
      <c r="G2537" s="46"/>
      <c r="H2537" s="46"/>
      <c r="I2537" s="71"/>
      <c r="J2537" s="260"/>
    </row>
    <row r="2538" spans="2:10" x14ac:dyDescent="0.25">
      <c r="B2538" s="293"/>
      <c r="C2538" s="80" t="s">
        <v>1128</v>
      </c>
      <c r="D2538" s="70"/>
      <c r="E2538" s="45">
        <v>138.89700000000002</v>
      </c>
      <c r="F2538" s="22"/>
      <c r="G2538" s="46"/>
      <c r="H2538" s="46"/>
      <c r="I2538" s="71"/>
      <c r="J2538" s="260"/>
    </row>
    <row r="2539" spans="2:10" x14ac:dyDescent="0.25">
      <c r="B2539" s="293"/>
      <c r="C2539" s="80" t="s">
        <v>47</v>
      </c>
      <c r="D2539" s="70"/>
      <c r="E2539" s="45">
        <v>39.897000000000006</v>
      </c>
      <c r="F2539" s="22"/>
      <c r="G2539" s="46"/>
      <c r="H2539" s="46"/>
      <c r="I2539" s="71"/>
      <c r="J2539" s="260"/>
    </row>
    <row r="2540" spans="2:10" x14ac:dyDescent="0.25">
      <c r="B2540" s="293"/>
      <c r="C2540" s="80" t="s">
        <v>740</v>
      </c>
      <c r="D2540" s="70"/>
      <c r="E2540" s="45">
        <v>27.698</v>
      </c>
      <c r="F2540" s="22"/>
      <c r="G2540" s="46"/>
      <c r="H2540" s="46"/>
      <c r="I2540" s="71"/>
      <c r="J2540" s="260"/>
    </row>
    <row r="2541" spans="2:10" x14ac:dyDescent="0.25">
      <c r="B2541" s="293"/>
      <c r="C2541" s="80" t="s">
        <v>741</v>
      </c>
      <c r="D2541" s="70"/>
      <c r="E2541" s="45">
        <v>26.554000000000002</v>
      </c>
      <c r="F2541" s="22"/>
      <c r="G2541" s="46"/>
      <c r="H2541" s="46"/>
      <c r="I2541" s="71"/>
      <c r="J2541" s="260"/>
    </row>
    <row r="2542" spans="2:10" x14ac:dyDescent="0.25">
      <c r="B2542" s="293"/>
      <c r="C2542" s="80" t="s">
        <v>263</v>
      </c>
      <c r="D2542" s="70"/>
      <c r="E2542" s="45">
        <v>37.752000000000002</v>
      </c>
      <c r="F2542" s="22"/>
      <c r="G2542" s="46"/>
      <c r="H2542" s="46"/>
      <c r="I2542" s="71"/>
      <c r="J2542" s="260"/>
    </row>
    <row r="2543" spans="2:10" x14ac:dyDescent="0.25">
      <c r="B2543" s="293"/>
      <c r="C2543" s="80" t="s">
        <v>742</v>
      </c>
      <c r="D2543" s="51"/>
      <c r="E2543" s="45">
        <v>34.837000000000003</v>
      </c>
      <c r="F2543" s="22"/>
      <c r="G2543" s="46"/>
      <c r="H2543" s="46"/>
      <c r="I2543" s="47"/>
      <c r="J2543" s="60"/>
    </row>
    <row r="2544" spans="2:10" x14ac:dyDescent="0.25">
      <c r="B2544" s="293"/>
      <c r="C2544" s="80" t="s">
        <v>743</v>
      </c>
      <c r="D2544" s="70"/>
      <c r="E2544" s="45">
        <v>25.080000000000002</v>
      </c>
      <c r="F2544" s="22"/>
      <c r="G2544" s="46"/>
      <c r="H2544" s="46"/>
      <c r="I2544" s="71"/>
      <c r="J2544" s="260"/>
    </row>
    <row r="2545" spans="2:10" x14ac:dyDescent="0.25">
      <c r="B2545" s="293"/>
      <c r="C2545" s="80" t="s">
        <v>744</v>
      </c>
      <c r="D2545" s="70"/>
      <c r="E2545" s="45">
        <v>32.56</v>
      </c>
      <c r="F2545" s="22"/>
      <c r="G2545" s="46"/>
      <c r="H2545" s="46"/>
      <c r="I2545" s="47"/>
      <c r="J2545" s="60"/>
    </row>
    <row r="2546" spans="2:10" x14ac:dyDescent="0.25">
      <c r="B2546" s="293"/>
      <c r="C2546" s="80" t="s">
        <v>1129</v>
      </c>
      <c r="D2546" s="70"/>
      <c r="E2546" s="45">
        <v>23.925000000000001</v>
      </c>
      <c r="F2546" s="22"/>
      <c r="G2546" s="46"/>
      <c r="H2546" s="46"/>
      <c r="I2546" s="71"/>
      <c r="J2546" s="260"/>
    </row>
    <row r="2547" spans="2:10" x14ac:dyDescent="0.25">
      <c r="B2547" s="293"/>
      <c r="C2547" s="80" t="s">
        <v>746</v>
      </c>
      <c r="D2547" s="70"/>
      <c r="E2547" s="45">
        <v>23.342000000000002</v>
      </c>
      <c r="F2547" s="22"/>
      <c r="G2547" s="46"/>
      <c r="H2547" s="46"/>
      <c r="I2547" s="71"/>
      <c r="J2547" s="260"/>
    </row>
    <row r="2548" spans="2:10" x14ac:dyDescent="0.25">
      <c r="B2548" s="293"/>
      <c r="C2548" s="80" t="s">
        <v>747</v>
      </c>
      <c r="D2548" s="70"/>
      <c r="E2548" s="45">
        <v>19.723000000000003</v>
      </c>
      <c r="F2548" s="22"/>
      <c r="G2548" s="46"/>
      <c r="H2548" s="46"/>
      <c r="I2548" s="71"/>
      <c r="J2548" s="260"/>
    </row>
    <row r="2549" spans="2:10" x14ac:dyDescent="0.25">
      <c r="B2549" s="293"/>
      <c r="C2549" s="80" t="s">
        <v>748</v>
      </c>
      <c r="D2549" s="70"/>
      <c r="E2549" s="45">
        <v>22.935000000000002</v>
      </c>
      <c r="F2549" s="22"/>
      <c r="G2549" s="46"/>
      <c r="H2549" s="46"/>
      <c r="I2549" s="71"/>
      <c r="J2549" s="260"/>
    </row>
    <row r="2550" spans="2:10" x14ac:dyDescent="0.25">
      <c r="B2550" s="293"/>
      <c r="C2550" s="80" t="s">
        <v>749</v>
      </c>
      <c r="D2550" s="70"/>
      <c r="E2550" s="45">
        <v>22.341000000000001</v>
      </c>
      <c r="F2550" s="22"/>
      <c r="G2550" s="46"/>
      <c r="H2550" s="46"/>
      <c r="I2550" s="71"/>
      <c r="J2550" s="260"/>
    </row>
    <row r="2551" spans="2:10" x14ac:dyDescent="0.25">
      <c r="B2551" s="293"/>
      <c r="C2551" s="80" t="s">
        <v>235</v>
      </c>
      <c r="D2551" s="70"/>
      <c r="E2551" s="45">
        <v>33.583000000000006</v>
      </c>
      <c r="F2551" s="22"/>
      <c r="G2551" s="46"/>
      <c r="H2551" s="46"/>
      <c r="I2551" s="71"/>
      <c r="J2551" s="260"/>
    </row>
    <row r="2552" spans="2:10" x14ac:dyDescent="0.25">
      <c r="B2552" s="293"/>
      <c r="C2552" s="80" t="s">
        <v>750</v>
      </c>
      <c r="D2552" s="70"/>
      <c r="E2552" s="45">
        <v>51.491000000000007</v>
      </c>
      <c r="F2552" s="22"/>
      <c r="G2552" s="46"/>
      <c r="H2552" s="46"/>
      <c r="I2552" s="71"/>
      <c r="J2552" s="260"/>
    </row>
    <row r="2553" spans="2:10" x14ac:dyDescent="0.25">
      <c r="B2553" s="293"/>
      <c r="C2553" s="80" t="s">
        <v>1307</v>
      </c>
      <c r="D2553" s="70"/>
      <c r="E2553" s="45">
        <v>8.5250000000000004</v>
      </c>
      <c r="F2553" s="22"/>
      <c r="G2553" s="46"/>
      <c r="H2553" s="46"/>
      <c r="I2553" s="71"/>
      <c r="J2553" s="260"/>
    </row>
    <row r="2554" spans="2:10" x14ac:dyDescent="0.25">
      <c r="B2554" s="293"/>
      <c r="C2554" s="80" t="s">
        <v>111</v>
      </c>
      <c r="D2554" s="51"/>
      <c r="E2554" s="45">
        <v>19.118000000000002</v>
      </c>
      <c r="F2554" s="22"/>
      <c r="G2554" s="46"/>
      <c r="H2554" s="46"/>
      <c r="I2554" s="47"/>
      <c r="J2554" s="60"/>
    </row>
    <row r="2555" spans="2:10" x14ac:dyDescent="0.25">
      <c r="B2555" s="293"/>
      <c r="C2555" s="80" t="s">
        <v>49</v>
      </c>
      <c r="D2555" s="70"/>
      <c r="E2555" s="45">
        <v>19.371000000000002</v>
      </c>
      <c r="F2555" s="22"/>
      <c r="G2555" s="46"/>
      <c r="H2555" s="46"/>
      <c r="I2555" s="71"/>
      <c r="J2555" s="260"/>
    </row>
    <row r="2556" spans="2:10" x14ac:dyDescent="0.25">
      <c r="B2556" s="293"/>
      <c r="C2556" s="80" t="s">
        <v>1131</v>
      </c>
      <c r="D2556" s="70"/>
      <c r="E2556" s="45">
        <v>24.959000000000003</v>
      </c>
      <c r="F2556" s="22"/>
      <c r="G2556" s="46"/>
      <c r="H2556" s="46"/>
      <c r="I2556" s="71"/>
      <c r="J2556" s="260"/>
    </row>
    <row r="2557" spans="2:10" x14ac:dyDescent="0.25">
      <c r="B2557" s="293"/>
      <c r="C2557" s="80" t="s">
        <v>82</v>
      </c>
      <c r="D2557" s="70"/>
      <c r="E2557" s="45">
        <v>13.904000000000002</v>
      </c>
      <c r="F2557" s="22"/>
      <c r="G2557" s="46"/>
      <c r="H2557" s="46"/>
      <c r="I2557" s="71"/>
      <c r="J2557" s="260"/>
    </row>
    <row r="2558" spans="2:10" x14ac:dyDescent="0.25">
      <c r="B2558" s="293"/>
      <c r="C2558" s="80" t="s">
        <v>1248</v>
      </c>
      <c r="D2558" s="70"/>
      <c r="E2558" s="45">
        <v>14.685</v>
      </c>
      <c r="F2558" s="22"/>
      <c r="G2558" s="46"/>
      <c r="H2558" s="46"/>
      <c r="I2558" s="71"/>
      <c r="J2558" s="260"/>
    </row>
    <row r="2559" spans="2:10" x14ac:dyDescent="0.25">
      <c r="B2559" s="293"/>
      <c r="C2559" s="80" t="s">
        <v>1308</v>
      </c>
      <c r="D2559" s="70"/>
      <c r="E2559" s="45">
        <v>12.65</v>
      </c>
      <c r="F2559" s="22"/>
      <c r="G2559" s="46"/>
      <c r="H2559" s="46"/>
      <c r="I2559" s="71"/>
      <c r="J2559" s="260"/>
    </row>
    <row r="2560" spans="2:10" x14ac:dyDescent="0.25">
      <c r="B2560" s="293"/>
      <c r="C2560" s="80" t="s">
        <v>1133</v>
      </c>
      <c r="D2560" s="70"/>
      <c r="E2560" s="45">
        <v>10.340000000000002</v>
      </c>
      <c r="F2560" s="22"/>
      <c r="G2560" s="46"/>
      <c r="H2560" s="46"/>
      <c r="I2560" s="71"/>
      <c r="J2560" s="260"/>
    </row>
    <row r="2561" spans="2:10" x14ac:dyDescent="0.25">
      <c r="B2561" s="293"/>
      <c r="C2561" s="80" t="s">
        <v>537</v>
      </c>
      <c r="D2561" s="70"/>
      <c r="E2561" s="45">
        <v>19.855000000000004</v>
      </c>
      <c r="F2561" s="22"/>
      <c r="G2561" s="46"/>
      <c r="H2561" s="46"/>
      <c r="I2561" s="71"/>
      <c r="J2561" s="260"/>
    </row>
    <row r="2562" spans="2:10" x14ac:dyDescent="0.25">
      <c r="B2562" s="293"/>
      <c r="C2562" s="80" t="s">
        <v>538</v>
      </c>
      <c r="D2562" s="51"/>
      <c r="E2562" s="45">
        <v>19.129000000000001</v>
      </c>
      <c r="F2562" s="22"/>
      <c r="G2562" s="46"/>
      <c r="H2562" s="46"/>
      <c r="I2562" s="47"/>
      <c r="J2562" s="60"/>
    </row>
    <row r="2563" spans="2:10" x14ac:dyDescent="0.25">
      <c r="B2563" s="293"/>
      <c r="C2563" s="80" t="s">
        <v>113</v>
      </c>
      <c r="D2563" s="70"/>
      <c r="E2563" s="45">
        <v>19.448</v>
      </c>
      <c r="F2563" s="22"/>
      <c r="G2563" s="46"/>
      <c r="H2563" s="46"/>
      <c r="I2563" s="71"/>
      <c r="J2563" s="260"/>
    </row>
    <row r="2564" spans="2:10" x14ac:dyDescent="0.25">
      <c r="B2564" s="293"/>
      <c r="C2564" s="80" t="s">
        <v>51</v>
      </c>
      <c r="D2564" s="70"/>
      <c r="E2564" s="45">
        <v>18.678000000000001</v>
      </c>
      <c r="F2564" s="22"/>
      <c r="G2564" s="46"/>
      <c r="H2564" s="46"/>
      <c r="I2564" s="71"/>
      <c r="J2564" s="260"/>
    </row>
    <row r="2565" spans="2:10" x14ac:dyDescent="0.25">
      <c r="B2565" s="293"/>
      <c r="C2565" s="80" t="s">
        <v>52</v>
      </c>
      <c r="D2565" s="70"/>
      <c r="E2565" s="45">
        <v>41.932000000000002</v>
      </c>
      <c r="F2565" s="22"/>
      <c r="G2565" s="46"/>
      <c r="H2565" s="46"/>
      <c r="I2565" s="71"/>
      <c r="J2565" s="260"/>
    </row>
    <row r="2566" spans="2:10" x14ac:dyDescent="0.25">
      <c r="B2566" s="293"/>
      <c r="C2566" s="80" t="s">
        <v>1226</v>
      </c>
      <c r="D2566" s="70"/>
      <c r="E2566" s="45">
        <v>13.915000000000001</v>
      </c>
      <c r="F2566" s="22"/>
      <c r="G2566" s="46"/>
      <c r="H2566" s="46"/>
      <c r="I2566" s="71"/>
      <c r="J2566" s="260"/>
    </row>
    <row r="2567" spans="2:10" x14ac:dyDescent="0.25">
      <c r="B2567" s="293"/>
      <c r="C2567" s="80" t="s">
        <v>643</v>
      </c>
      <c r="D2567" s="70"/>
      <c r="E2567" s="45">
        <v>19.315999999999999</v>
      </c>
      <c r="F2567" s="22"/>
      <c r="G2567" s="46"/>
      <c r="H2567" s="46"/>
      <c r="I2567" s="71"/>
      <c r="J2567" s="260"/>
    </row>
    <row r="2568" spans="2:10" x14ac:dyDescent="0.25">
      <c r="B2568" s="293"/>
      <c r="C2568" s="80" t="s">
        <v>788</v>
      </c>
      <c r="D2568" s="70"/>
      <c r="E2568" s="45">
        <v>36.289000000000009</v>
      </c>
      <c r="F2568" s="22"/>
      <c r="G2568" s="46"/>
      <c r="H2568" s="46"/>
      <c r="I2568" s="71"/>
      <c r="J2568" s="260"/>
    </row>
    <row r="2569" spans="2:10" x14ac:dyDescent="0.25">
      <c r="B2569" s="293"/>
      <c r="C2569" s="80" t="s">
        <v>654</v>
      </c>
      <c r="D2569" s="70"/>
      <c r="E2569" s="45">
        <v>29.700000000000003</v>
      </c>
      <c r="F2569" s="22"/>
      <c r="G2569" s="46"/>
      <c r="H2569" s="46"/>
      <c r="I2569" s="71"/>
      <c r="J2569" s="260"/>
    </row>
    <row r="2570" spans="2:10" x14ac:dyDescent="0.25">
      <c r="B2570" s="293"/>
      <c r="C2570" s="80" t="s">
        <v>655</v>
      </c>
      <c r="D2570" s="70"/>
      <c r="E2570" s="45">
        <v>25.19</v>
      </c>
      <c r="F2570" s="22"/>
      <c r="G2570" s="46"/>
      <c r="H2570" s="46"/>
      <c r="I2570" s="71"/>
      <c r="J2570" s="260"/>
    </row>
    <row r="2571" spans="2:10" x14ac:dyDescent="0.25">
      <c r="B2571" s="293"/>
      <c r="C2571" s="162" t="s">
        <v>1309</v>
      </c>
      <c r="D2571" s="70"/>
      <c r="E2571" s="45"/>
      <c r="F2571" s="22"/>
      <c r="G2571" s="46"/>
      <c r="H2571" s="46"/>
      <c r="I2571" s="71"/>
      <c r="J2571" s="260"/>
    </row>
    <row r="2572" spans="2:10" x14ac:dyDescent="0.25">
      <c r="B2572" s="293"/>
      <c r="C2572" s="81" t="s">
        <v>1296</v>
      </c>
      <c r="D2572" s="70"/>
      <c r="E2572" s="45">
        <v>47.355000000000004</v>
      </c>
      <c r="F2572" s="22"/>
      <c r="G2572" s="46"/>
      <c r="H2572" s="46"/>
      <c r="I2572" s="47"/>
      <c r="J2572" s="60"/>
    </row>
    <row r="2573" spans="2:10" x14ac:dyDescent="0.25">
      <c r="B2573" s="293"/>
      <c r="C2573" s="81" t="s">
        <v>1297</v>
      </c>
      <c r="D2573" s="70"/>
      <c r="E2573" s="45">
        <v>16.225000000000001</v>
      </c>
      <c r="F2573" s="22"/>
      <c r="G2573" s="46"/>
      <c r="H2573" s="46"/>
      <c r="I2573" s="47"/>
      <c r="J2573" s="60"/>
    </row>
    <row r="2574" spans="2:10" x14ac:dyDescent="0.25">
      <c r="B2574" s="293"/>
      <c r="C2574" s="81" t="s">
        <v>232</v>
      </c>
      <c r="D2574" s="70"/>
      <c r="E2574" s="45">
        <v>19.414999999999999</v>
      </c>
      <c r="F2574" s="22"/>
      <c r="G2574" s="46"/>
      <c r="H2574" s="46"/>
      <c r="I2574" s="47"/>
      <c r="J2574" s="60"/>
    </row>
    <row r="2575" spans="2:10" x14ac:dyDescent="0.25">
      <c r="B2575" s="293"/>
      <c r="C2575" s="81" t="s">
        <v>1298</v>
      </c>
      <c r="D2575" s="70"/>
      <c r="E2575" s="45">
        <v>18.898</v>
      </c>
      <c r="F2575" s="22"/>
      <c r="G2575" s="46"/>
      <c r="H2575" s="46"/>
      <c r="I2575" s="47"/>
      <c r="J2575" s="60"/>
    </row>
    <row r="2576" spans="2:10" x14ac:dyDescent="0.25">
      <c r="B2576" s="293"/>
      <c r="C2576" s="81" t="s">
        <v>1159</v>
      </c>
      <c r="D2576" s="70"/>
      <c r="E2576" s="45">
        <v>16.467000000000002</v>
      </c>
      <c r="F2576" s="22"/>
      <c r="G2576" s="46"/>
      <c r="H2576" s="46"/>
      <c r="I2576" s="47"/>
      <c r="J2576" s="60"/>
    </row>
    <row r="2577" spans="2:10" x14ac:dyDescent="0.25">
      <c r="B2577" s="293"/>
      <c r="C2577" s="81" t="s">
        <v>1158</v>
      </c>
      <c r="D2577" s="70"/>
      <c r="E2577" s="45">
        <v>52.31600000000001</v>
      </c>
      <c r="F2577" s="22"/>
      <c r="G2577" s="46"/>
      <c r="H2577" s="46"/>
      <c r="I2577" s="71"/>
      <c r="J2577" s="260"/>
    </row>
    <row r="2578" spans="2:10" x14ac:dyDescent="0.25">
      <c r="B2578" s="293"/>
      <c r="C2578" s="81" t="s">
        <v>1299</v>
      </c>
      <c r="D2578" s="70"/>
      <c r="E2578" s="45">
        <v>7.9750000000000005</v>
      </c>
      <c r="F2578" s="22"/>
      <c r="G2578" s="46"/>
      <c r="H2578" s="46"/>
      <c r="I2578" s="71"/>
      <c r="J2578" s="260"/>
    </row>
    <row r="2579" spans="2:10" x14ac:dyDescent="0.25">
      <c r="B2579" s="293"/>
      <c r="C2579" s="81" t="s">
        <v>1300</v>
      </c>
      <c r="D2579" s="70"/>
      <c r="E2579" s="45">
        <v>33.561000000000007</v>
      </c>
      <c r="F2579" s="22"/>
      <c r="G2579" s="46"/>
      <c r="H2579" s="46"/>
      <c r="I2579" s="71"/>
      <c r="J2579" s="260"/>
    </row>
    <row r="2580" spans="2:10" x14ac:dyDescent="0.25">
      <c r="B2580" s="293"/>
      <c r="C2580" s="81" t="s">
        <v>1301</v>
      </c>
      <c r="D2580" s="70"/>
      <c r="E2580" s="45">
        <v>21.67</v>
      </c>
      <c r="F2580" s="22"/>
      <c r="G2580" s="46"/>
      <c r="H2580" s="46"/>
      <c r="I2580" s="71"/>
      <c r="J2580" s="260"/>
    </row>
    <row r="2581" spans="2:10" x14ac:dyDescent="0.25">
      <c r="B2581" s="293"/>
      <c r="C2581" s="81" t="s">
        <v>1310</v>
      </c>
      <c r="D2581" s="70"/>
      <c r="E2581" s="45">
        <v>68.00200000000001</v>
      </c>
      <c r="F2581" s="22"/>
      <c r="G2581" s="46"/>
      <c r="H2581" s="46"/>
      <c r="I2581" s="71"/>
      <c r="J2581" s="260"/>
    </row>
    <row r="2582" spans="2:10" x14ac:dyDescent="0.25">
      <c r="B2582" s="293"/>
      <c r="C2582" s="81" t="s">
        <v>1311</v>
      </c>
      <c r="D2582" s="70"/>
      <c r="E2582" s="45">
        <v>35.650999999999996</v>
      </c>
      <c r="F2582" s="22"/>
      <c r="G2582" s="46"/>
      <c r="H2582" s="46"/>
      <c r="I2582" s="47"/>
      <c r="J2582" s="60"/>
    </row>
    <row r="2583" spans="2:10" x14ac:dyDescent="0.25">
      <c r="B2583" s="293"/>
      <c r="C2583" s="64"/>
      <c r="D2583" s="70" t="s">
        <v>84</v>
      </c>
      <c r="E2583" s="56">
        <v>2028.2460000000001</v>
      </c>
      <c r="F2583" s="22"/>
      <c r="G2583" s="46">
        <v>13.238124278204978</v>
      </c>
      <c r="H2583" s="46">
        <f>G2583*E2583</f>
        <v>26850.172614772135</v>
      </c>
      <c r="I2583" s="46"/>
      <c r="J2583" s="60"/>
    </row>
    <row r="2584" spans="2:10" x14ac:dyDescent="0.25">
      <c r="B2584" s="293"/>
      <c r="C2584" s="64"/>
      <c r="D2584" s="70"/>
      <c r="E2584" s="45"/>
      <c r="F2584" s="22"/>
      <c r="G2584" s="46"/>
      <c r="H2584" s="46"/>
      <c r="I2584" s="47"/>
      <c r="J2584" s="60"/>
    </row>
    <row r="2585" spans="2:10" x14ac:dyDescent="0.25">
      <c r="B2585" s="293">
        <v>155</v>
      </c>
      <c r="C2585" s="73" t="s">
        <v>1312</v>
      </c>
      <c r="D2585" s="70"/>
      <c r="E2585" s="45"/>
      <c r="F2585" s="22"/>
      <c r="G2585" s="46"/>
      <c r="H2585" s="46"/>
      <c r="I2585" s="47"/>
      <c r="J2585" s="60"/>
    </row>
    <row r="2586" spans="2:10" ht="120" x14ac:dyDescent="0.25">
      <c r="B2586" s="293"/>
      <c r="C2586" s="59" t="s">
        <v>1313</v>
      </c>
      <c r="D2586" s="70"/>
      <c r="E2586" s="45"/>
      <c r="F2586" s="22"/>
      <c r="G2586" s="46"/>
      <c r="H2586" s="46"/>
      <c r="I2586" s="47"/>
      <c r="J2586" s="60"/>
    </row>
    <row r="2587" spans="2:10" x14ac:dyDescent="0.25">
      <c r="B2587" s="293"/>
      <c r="C2587" s="69" t="s">
        <v>241</v>
      </c>
      <c r="D2587" s="70"/>
      <c r="E2587" s="45">
        <v>175.36199999999999</v>
      </c>
      <c r="F2587" s="22"/>
      <c r="G2587" s="46"/>
      <c r="H2587" s="46"/>
      <c r="I2587" s="71"/>
      <c r="J2587" s="260"/>
    </row>
    <row r="2588" spans="2:10" x14ac:dyDescent="0.25">
      <c r="B2588" s="293"/>
      <c r="C2588" s="80" t="s">
        <v>233</v>
      </c>
      <c r="D2588" s="70"/>
      <c r="E2588" s="45">
        <v>73.425000000000011</v>
      </c>
      <c r="F2588" s="22"/>
      <c r="G2588" s="46"/>
      <c r="H2588" s="46"/>
      <c r="I2588" s="71"/>
      <c r="J2588" s="260"/>
    </row>
    <row r="2589" spans="2:10" x14ac:dyDescent="0.25">
      <c r="B2589" s="293"/>
      <c r="C2589" s="80" t="s">
        <v>1124</v>
      </c>
      <c r="D2589" s="70"/>
      <c r="E2589" s="45">
        <v>40.260000000000005</v>
      </c>
      <c r="F2589" s="22"/>
      <c r="G2589" s="46"/>
      <c r="H2589" s="46"/>
      <c r="I2589" s="71"/>
      <c r="J2589" s="260"/>
    </row>
    <row r="2590" spans="2:10" x14ac:dyDescent="0.25">
      <c r="B2590" s="293"/>
      <c r="C2590" s="80" t="s">
        <v>244</v>
      </c>
      <c r="D2590" s="70"/>
      <c r="E2590" s="45">
        <v>21.098000000000003</v>
      </c>
      <c r="F2590" s="22"/>
      <c r="G2590" s="46"/>
      <c r="H2590" s="46"/>
      <c r="I2590" s="71"/>
      <c r="J2590" s="260"/>
    </row>
    <row r="2591" spans="2:10" x14ac:dyDescent="0.25">
      <c r="B2591" s="293"/>
      <c r="C2591" s="80" t="s">
        <v>1304</v>
      </c>
      <c r="D2591" s="70"/>
      <c r="E2591" s="45">
        <v>15.686000000000002</v>
      </c>
      <c r="F2591" s="22"/>
      <c r="G2591" s="46"/>
      <c r="H2591" s="46"/>
      <c r="I2591" s="71"/>
      <c r="J2591" s="260"/>
    </row>
    <row r="2592" spans="2:10" x14ac:dyDescent="0.25">
      <c r="B2592" s="293"/>
      <c r="C2592" s="81" t="s">
        <v>1245</v>
      </c>
      <c r="D2592" s="70"/>
      <c r="E2592" s="45">
        <v>18.403000000000002</v>
      </c>
      <c r="F2592" s="22"/>
      <c r="G2592" s="46"/>
      <c r="H2592" s="46"/>
      <c r="I2592" s="71"/>
      <c r="J2592" s="260"/>
    </row>
    <row r="2593" spans="2:10" x14ac:dyDescent="0.25">
      <c r="B2593" s="293"/>
      <c r="C2593" s="81" t="s">
        <v>1246</v>
      </c>
      <c r="D2593" s="70"/>
      <c r="E2593" s="45">
        <v>17.853000000000002</v>
      </c>
      <c r="F2593" s="22"/>
      <c r="G2593" s="46"/>
      <c r="H2593" s="46"/>
      <c r="I2593" s="47"/>
      <c r="J2593" s="60"/>
    </row>
    <row r="2594" spans="2:10" x14ac:dyDescent="0.25">
      <c r="B2594" s="293"/>
      <c r="C2594" s="81" t="s">
        <v>735</v>
      </c>
      <c r="D2594" s="70"/>
      <c r="E2594" s="45">
        <v>32.813000000000002</v>
      </c>
      <c r="F2594" s="22"/>
      <c r="G2594" s="46"/>
      <c r="H2594" s="46"/>
      <c r="I2594" s="71"/>
      <c r="J2594" s="260"/>
    </row>
    <row r="2595" spans="2:10" x14ac:dyDescent="0.25">
      <c r="B2595" s="293"/>
      <c r="C2595" s="81" t="s">
        <v>736</v>
      </c>
      <c r="D2595" s="70"/>
      <c r="E2595" s="45">
        <v>30.547000000000001</v>
      </c>
      <c r="F2595" s="22"/>
      <c r="G2595" s="46"/>
      <c r="H2595" s="46"/>
      <c r="I2595" s="71"/>
      <c r="J2595" s="260"/>
    </row>
    <row r="2596" spans="2:10" x14ac:dyDescent="0.25">
      <c r="B2596" s="293"/>
      <c r="C2596" s="81" t="s">
        <v>737</v>
      </c>
      <c r="D2596" s="70"/>
      <c r="E2596" s="45">
        <v>30.019000000000002</v>
      </c>
      <c r="F2596" s="22"/>
      <c r="G2596" s="46"/>
      <c r="H2596" s="46"/>
      <c r="I2596" s="71"/>
      <c r="J2596" s="260"/>
    </row>
    <row r="2597" spans="2:10" x14ac:dyDescent="0.25">
      <c r="B2597" s="293"/>
      <c r="C2597" s="81" t="s">
        <v>76</v>
      </c>
      <c r="D2597" s="70"/>
      <c r="E2597" s="45">
        <v>28.160000000000004</v>
      </c>
      <c r="F2597" s="22"/>
      <c r="G2597" s="46"/>
      <c r="H2597" s="46"/>
      <c r="I2597" s="71"/>
      <c r="J2597" s="260"/>
    </row>
    <row r="2598" spans="2:10" x14ac:dyDescent="0.25">
      <c r="B2598" s="293"/>
      <c r="C2598" s="81" t="s">
        <v>77</v>
      </c>
      <c r="D2598" s="70"/>
      <c r="E2598" s="45">
        <v>27.962000000000003</v>
      </c>
      <c r="F2598" s="22"/>
      <c r="G2598" s="46"/>
      <c r="H2598" s="46"/>
      <c r="I2598" s="71"/>
      <c r="J2598" s="260"/>
    </row>
    <row r="2599" spans="2:10" x14ac:dyDescent="0.25">
      <c r="B2599" s="293"/>
      <c r="C2599" s="81" t="s">
        <v>78</v>
      </c>
      <c r="D2599" s="70"/>
      <c r="E2599" s="45">
        <v>27.335000000000004</v>
      </c>
      <c r="F2599" s="22"/>
      <c r="G2599" s="46"/>
      <c r="H2599" s="46"/>
      <c r="I2599" s="71"/>
      <c r="J2599" s="260"/>
    </row>
    <row r="2600" spans="2:10" x14ac:dyDescent="0.25">
      <c r="B2600" s="293"/>
      <c r="C2600" s="81" t="s">
        <v>79</v>
      </c>
      <c r="D2600" s="70"/>
      <c r="E2600" s="45">
        <v>28.930000000000003</v>
      </c>
      <c r="F2600" s="22"/>
      <c r="G2600" s="46"/>
      <c r="H2600" s="46"/>
      <c r="I2600" s="71"/>
      <c r="J2600" s="260"/>
    </row>
    <row r="2601" spans="2:10" x14ac:dyDescent="0.25">
      <c r="B2601" s="293"/>
      <c r="C2601" s="81" t="s">
        <v>80</v>
      </c>
      <c r="D2601" s="51"/>
      <c r="E2601" s="45">
        <v>22.253000000000004</v>
      </c>
      <c r="F2601" s="22"/>
      <c r="G2601" s="46"/>
      <c r="H2601" s="46"/>
      <c r="I2601" s="47"/>
      <c r="J2601" s="60"/>
    </row>
    <row r="2602" spans="2:10" x14ac:dyDescent="0.25">
      <c r="B2602" s="293"/>
      <c r="C2602" s="81" t="s">
        <v>738</v>
      </c>
      <c r="D2602" s="70"/>
      <c r="E2602" s="45">
        <v>33.814</v>
      </c>
      <c r="F2602" s="22"/>
      <c r="G2602" s="46"/>
      <c r="H2602" s="46"/>
      <c r="I2602" s="71"/>
      <c r="J2602" s="260"/>
    </row>
    <row r="2603" spans="2:10" x14ac:dyDescent="0.25">
      <c r="B2603" s="293"/>
      <c r="C2603" s="81" t="s">
        <v>228</v>
      </c>
      <c r="D2603" s="70"/>
      <c r="E2603" s="45">
        <v>34.782000000000004</v>
      </c>
      <c r="F2603" s="22"/>
      <c r="G2603" s="46"/>
      <c r="H2603" s="46"/>
      <c r="I2603" s="71"/>
      <c r="J2603" s="260"/>
    </row>
    <row r="2604" spans="2:10" x14ac:dyDescent="0.25">
      <c r="B2604" s="293"/>
      <c r="C2604" s="80" t="s">
        <v>1305</v>
      </c>
      <c r="D2604" s="70"/>
      <c r="E2604" s="45">
        <v>13.530000000000001</v>
      </c>
      <c r="F2604" s="22"/>
      <c r="G2604" s="46"/>
      <c r="H2604" s="46"/>
      <c r="I2604" s="71"/>
      <c r="J2604" s="260"/>
    </row>
    <row r="2605" spans="2:10" x14ac:dyDescent="0.25">
      <c r="B2605" s="293"/>
      <c r="C2605" s="80" t="s">
        <v>636</v>
      </c>
      <c r="D2605" s="70"/>
      <c r="E2605" s="45">
        <v>15.235000000000001</v>
      </c>
      <c r="F2605" s="22"/>
      <c r="G2605" s="46"/>
      <c r="H2605" s="46"/>
      <c r="I2605" s="71"/>
      <c r="J2605" s="260"/>
    </row>
    <row r="2606" spans="2:10" x14ac:dyDescent="0.25">
      <c r="B2606" s="293"/>
      <c r="C2606" s="80" t="s">
        <v>234</v>
      </c>
      <c r="D2606" s="70"/>
      <c r="E2606" s="45">
        <v>36.146000000000001</v>
      </c>
      <c r="F2606" s="22"/>
      <c r="G2606" s="46"/>
      <c r="H2606" s="46"/>
      <c r="I2606" s="71"/>
      <c r="J2606" s="260"/>
    </row>
    <row r="2607" spans="2:10" x14ac:dyDescent="0.25">
      <c r="B2607" s="293"/>
      <c r="C2607" s="80" t="s">
        <v>1126</v>
      </c>
      <c r="D2607" s="70"/>
      <c r="E2607" s="45">
        <v>19.404000000000003</v>
      </c>
      <c r="F2607" s="22"/>
      <c r="G2607" s="46"/>
      <c r="H2607" s="46"/>
      <c r="I2607" s="71"/>
      <c r="J2607" s="260"/>
    </row>
    <row r="2608" spans="2:10" x14ac:dyDescent="0.25">
      <c r="B2608" s="293"/>
      <c r="C2608" s="80" t="s">
        <v>1306</v>
      </c>
      <c r="D2608" s="70"/>
      <c r="E2608" s="45">
        <v>20.075000000000003</v>
      </c>
      <c r="F2608" s="22"/>
      <c r="G2608" s="46"/>
      <c r="H2608" s="46"/>
      <c r="I2608" s="71"/>
      <c r="J2608" s="260"/>
    </row>
    <row r="2609" spans="2:10" x14ac:dyDescent="0.25">
      <c r="B2609" s="293"/>
      <c r="C2609" s="80" t="s">
        <v>1128</v>
      </c>
      <c r="D2609" s="70"/>
      <c r="E2609" s="45">
        <v>138.89700000000002</v>
      </c>
      <c r="F2609" s="22"/>
      <c r="G2609" s="46"/>
      <c r="H2609" s="46"/>
      <c r="I2609" s="71"/>
      <c r="J2609" s="260"/>
    </row>
    <row r="2610" spans="2:10" x14ac:dyDescent="0.25">
      <c r="B2610" s="293"/>
      <c r="C2610" s="80" t="s">
        <v>47</v>
      </c>
      <c r="D2610" s="70"/>
      <c r="E2610" s="45">
        <v>39.897000000000006</v>
      </c>
      <c r="F2610" s="22"/>
      <c r="G2610" s="46"/>
      <c r="H2610" s="46"/>
      <c r="I2610" s="71"/>
      <c r="J2610" s="260"/>
    </row>
    <row r="2611" spans="2:10" x14ac:dyDescent="0.25">
      <c r="B2611" s="293"/>
      <c r="C2611" s="80" t="s">
        <v>740</v>
      </c>
      <c r="D2611" s="70"/>
      <c r="E2611" s="45">
        <v>27.698</v>
      </c>
      <c r="F2611" s="22"/>
      <c r="G2611" s="46"/>
      <c r="H2611" s="46"/>
      <c r="I2611" s="71"/>
      <c r="J2611" s="260"/>
    </row>
    <row r="2612" spans="2:10" x14ac:dyDescent="0.25">
      <c r="B2612" s="293"/>
      <c r="C2612" s="80" t="s">
        <v>741</v>
      </c>
      <c r="D2612" s="70"/>
      <c r="E2612" s="45">
        <v>26.554000000000002</v>
      </c>
      <c r="F2612" s="22"/>
      <c r="G2612" s="46"/>
      <c r="H2612" s="46"/>
      <c r="I2612" s="71"/>
      <c r="J2612" s="260"/>
    </row>
    <row r="2613" spans="2:10" x14ac:dyDescent="0.25">
      <c r="B2613" s="293"/>
      <c r="C2613" s="80" t="s">
        <v>263</v>
      </c>
      <c r="D2613" s="70"/>
      <c r="E2613" s="45">
        <v>37.752000000000002</v>
      </c>
      <c r="F2613" s="22"/>
      <c r="G2613" s="46"/>
      <c r="H2613" s="46"/>
      <c r="I2613" s="71"/>
      <c r="J2613" s="260"/>
    </row>
    <row r="2614" spans="2:10" x14ac:dyDescent="0.25">
      <c r="B2614" s="293"/>
      <c r="C2614" s="80" t="s">
        <v>742</v>
      </c>
      <c r="D2614" s="51"/>
      <c r="E2614" s="45">
        <v>34.837000000000003</v>
      </c>
      <c r="F2614" s="22"/>
      <c r="G2614" s="46"/>
      <c r="H2614" s="46"/>
      <c r="I2614" s="47"/>
      <c r="J2614" s="60"/>
    </row>
    <row r="2615" spans="2:10" x14ac:dyDescent="0.25">
      <c r="B2615" s="293"/>
      <c r="C2615" s="80" t="s">
        <v>743</v>
      </c>
      <c r="D2615" s="70"/>
      <c r="E2615" s="45">
        <v>25.080000000000002</v>
      </c>
      <c r="F2615" s="22"/>
      <c r="G2615" s="46"/>
      <c r="H2615" s="46"/>
      <c r="I2615" s="71"/>
      <c r="J2615" s="260"/>
    </row>
    <row r="2616" spans="2:10" x14ac:dyDescent="0.25">
      <c r="B2616" s="293"/>
      <c r="C2616" s="80" t="s">
        <v>744</v>
      </c>
      <c r="D2616" s="70"/>
      <c r="E2616" s="45">
        <v>32.56</v>
      </c>
      <c r="F2616" s="22"/>
      <c r="G2616" s="46"/>
      <c r="H2616" s="46"/>
      <c r="I2616" s="47"/>
      <c r="J2616" s="60"/>
    </row>
    <row r="2617" spans="2:10" x14ac:dyDescent="0.25">
      <c r="B2617" s="293"/>
      <c r="C2617" s="80" t="s">
        <v>1129</v>
      </c>
      <c r="D2617" s="70"/>
      <c r="E2617" s="45">
        <v>23.925000000000001</v>
      </c>
      <c r="F2617" s="22"/>
      <c r="G2617" s="46"/>
      <c r="H2617" s="46"/>
      <c r="I2617" s="71"/>
      <c r="J2617" s="260"/>
    </row>
    <row r="2618" spans="2:10" x14ac:dyDescent="0.25">
      <c r="B2618" s="293"/>
      <c r="C2618" s="80" t="s">
        <v>746</v>
      </c>
      <c r="D2618" s="70"/>
      <c r="E2618" s="45">
        <v>23.342000000000002</v>
      </c>
      <c r="F2618" s="22"/>
      <c r="G2618" s="46"/>
      <c r="H2618" s="46"/>
      <c r="I2618" s="71"/>
      <c r="J2618" s="260"/>
    </row>
    <row r="2619" spans="2:10" x14ac:dyDescent="0.25">
      <c r="B2619" s="293"/>
      <c r="C2619" s="80" t="s">
        <v>747</v>
      </c>
      <c r="D2619" s="70"/>
      <c r="E2619" s="45">
        <v>19.723000000000003</v>
      </c>
      <c r="F2619" s="22"/>
      <c r="G2619" s="46"/>
      <c r="H2619" s="46"/>
      <c r="I2619" s="71"/>
      <c r="J2619" s="260"/>
    </row>
    <row r="2620" spans="2:10" x14ac:dyDescent="0.25">
      <c r="B2620" s="293"/>
      <c r="C2620" s="80" t="s">
        <v>748</v>
      </c>
      <c r="D2620" s="70"/>
      <c r="E2620" s="45">
        <v>22.935000000000002</v>
      </c>
      <c r="F2620" s="22"/>
      <c r="G2620" s="46"/>
      <c r="H2620" s="46"/>
      <c r="I2620" s="71"/>
      <c r="J2620" s="260"/>
    </row>
    <row r="2621" spans="2:10" x14ac:dyDescent="0.25">
      <c r="B2621" s="293"/>
      <c r="C2621" s="80" t="s">
        <v>749</v>
      </c>
      <c r="D2621" s="70"/>
      <c r="E2621" s="45">
        <v>22.341000000000001</v>
      </c>
      <c r="F2621" s="22"/>
      <c r="G2621" s="46"/>
      <c r="H2621" s="46"/>
      <c r="I2621" s="71"/>
      <c r="J2621" s="260"/>
    </row>
    <row r="2622" spans="2:10" x14ac:dyDescent="0.25">
      <c r="B2622" s="293"/>
      <c r="C2622" s="80" t="s">
        <v>235</v>
      </c>
      <c r="D2622" s="70"/>
      <c r="E2622" s="45">
        <v>33.583000000000006</v>
      </c>
      <c r="F2622" s="22"/>
      <c r="G2622" s="46"/>
      <c r="H2622" s="46"/>
      <c r="I2622" s="71"/>
      <c r="J2622" s="260"/>
    </row>
    <row r="2623" spans="2:10" x14ac:dyDescent="0.25">
      <c r="B2623" s="293"/>
      <c r="C2623" s="80" t="s">
        <v>750</v>
      </c>
      <c r="D2623" s="70"/>
      <c r="E2623" s="45">
        <v>51.491000000000007</v>
      </c>
      <c r="F2623" s="22"/>
      <c r="G2623" s="46"/>
      <c r="H2623" s="46"/>
      <c r="I2623" s="71"/>
      <c r="J2623" s="260"/>
    </row>
    <row r="2624" spans="2:10" x14ac:dyDescent="0.25">
      <c r="B2624" s="293"/>
      <c r="C2624" s="80" t="s">
        <v>1307</v>
      </c>
      <c r="D2624" s="70"/>
      <c r="E2624" s="45">
        <v>8.5250000000000004</v>
      </c>
      <c r="F2624" s="22"/>
      <c r="G2624" s="46"/>
      <c r="H2624" s="46"/>
      <c r="I2624" s="71"/>
      <c r="J2624" s="260"/>
    </row>
    <row r="2625" spans="2:10" x14ac:dyDescent="0.25">
      <c r="B2625" s="293"/>
      <c r="C2625" s="80" t="s">
        <v>111</v>
      </c>
      <c r="D2625" s="51"/>
      <c r="E2625" s="45">
        <v>19.118000000000002</v>
      </c>
      <c r="F2625" s="22"/>
      <c r="G2625" s="46"/>
      <c r="H2625" s="46"/>
      <c r="I2625" s="47"/>
      <c r="J2625" s="60"/>
    </row>
    <row r="2626" spans="2:10" x14ac:dyDescent="0.25">
      <c r="B2626" s="293"/>
      <c r="C2626" s="80" t="s">
        <v>49</v>
      </c>
      <c r="D2626" s="70"/>
      <c r="E2626" s="45">
        <v>19.371000000000002</v>
      </c>
      <c r="F2626" s="22"/>
      <c r="G2626" s="46"/>
      <c r="H2626" s="46"/>
      <c r="I2626" s="71"/>
      <c r="J2626" s="260"/>
    </row>
    <row r="2627" spans="2:10" x14ac:dyDescent="0.25">
      <c r="B2627" s="293"/>
      <c r="C2627" s="80" t="s">
        <v>1131</v>
      </c>
      <c r="D2627" s="70"/>
      <c r="E2627" s="45">
        <v>24.959000000000003</v>
      </c>
      <c r="F2627" s="22"/>
      <c r="G2627" s="46"/>
      <c r="H2627" s="46"/>
      <c r="I2627" s="71"/>
      <c r="J2627" s="260"/>
    </row>
    <row r="2628" spans="2:10" x14ac:dyDescent="0.25">
      <c r="B2628" s="293"/>
      <c r="C2628" s="80" t="s">
        <v>82</v>
      </c>
      <c r="D2628" s="70"/>
      <c r="E2628" s="45">
        <v>13.904000000000002</v>
      </c>
      <c r="F2628" s="22"/>
      <c r="G2628" s="46"/>
      <c r="H2628" s="46"/>
      <c r="I2628" s="71"/>
      <c r="J2628" s="260"/>
    </row>
    <row r="2629" spans="2:10" x14ac:dyDescent="0.25">
      <c r="B2629" s="293"/>
      <c r="C2629" s="80" t="s">
        <v>1248</v>
      </c>
      <c r="D2629" s="70"/>
      <c r="E2629" s="45">
        <v>14.685</v>
      </c>
      <c r="F2629" s="22"/>
      <c r="G2629" s="46"/>
      <c r="H2629" s="46"/>
      <c r="I2629" s="71"/>
      <c r="J2629" s="260"/>
    </row>
    <row r="2630" spans="2:10" x14ac:dyDescent="0.25">
      <c r="B2630" s="293"/>
      <c r="C2630" s="80" t="s">
        <v>1308</v>
      </c>
      <c r="D2630" s="70"/>
      <c r="E2630" s="45">
        <v>12.65</v>
      </c>
      <c r="F2630" s="22"/>
      <c r="G2630" s="46"/>
      <c r="H2630" s="46"/>
      <c r="I2630" s="71"/>
      <c r="J2630" s="260"/>
    </row>
    <row r="2631" spans="2:10" x14ac:dyDescent="0.25">
      <c r="B2631" s="293"/>
      <c r="C2631" s="80" t="s">
        <v>1133</v>
      </c>
      <c r="D2631" s="70"/>
      <c r="E2631" s="45">
        <v>10.340000000000002</v>
      </c>
      <c r="F2631" s="22"/>
      <c r="G2631" s="46"/>
      <c r="H2631" s="46"/>
      <c r="I2631" s="71"/>
      <c r="J2631" s="260"/>
    </row>
    <row r="2632" spans="2:10" x14ac:dyDescent="0.25">
      <c r="B2632" s="293"/>
      <c r="C2632" s="80" t="s">
        <v>537</v>
      </c>
      <c r="D2632" s="70"/>
      <c r="E2632" s="45">
        <v>19.855000000000004</v>
      </c>
      <c r="F2632" s="22"/>
      <c r="G2632" s="46"/>
      <c r="H2632" s="46"/>
      <c r="I2632" s="71"/>
      <c r="J2632" s="260"/>
    </row>
    <row r="2633" spans="2:10" x14ac:dyDescent="0.25">
      <c r="B2633" s="293"/>
      <c r="C2633" s="80" t="s">
        <v>538</v>
      </c>
      <c r="D2633" s="51"/>
      <c r="E2633" s="45">
        <v>19.129000000000001</v>
      </c>
      <c r="F2633" s="22"/>
      <c r="G2633" s="46"/>
      <c r="H2633" s="46"/>
      <c r="I2633" s="47"/>
      <c r="J2633" s="60"/>
    </row>
    <row r="2634" spans="2:10" x14ac:dyDescent="0.25">
      <c r="B2634" s="293"/>
      <c r="C2634" s="80" t="s">
        <v>113</v>
      </c>
      <c r="D2634" s="70"/>
      <c r="E2634" s="45">
        <v>19.448</v>
      </c>
      <c r="F2634" s="22"/>
      <c r="G2634" s="46"/>
      <c r="H2634" s="46"/>
      <c r="I2634" s="71"/>
      <c r="J2634" s="260"/>
    </row>
    <row r="2635" spans="2:10" x14ac:dyDescent="0.25">
      <c r="B2635" s="293"/>
      <c r="C2635" s="80" t="s">
        <v>51</v>
      </c>
      <c r="D2635" s="70"/>
      <c r="E2635" s="45">
        <v>18.678000000000001</v>
      </c>
      <c r="F2635" s="22"/>
      <c r="G2635" s="46"/>
      <c r="H2635" s="46"/>
      <c r="I2635" s="71"/>
      <c r="J2635" s="260"/>
    </row>
    <row r="2636" spans="2:10" x14ac:dyDescent="0.25">
      <c r="B2636" s="293"/>
      <c r="C2636" s="80" t="s">
        <v>52</v>
      </c>
      <c r="D2636" s="70"/>
      <c r="E2636" s="45">
        <v>41.932000000000002</v>
      </c>
      <c r="F2636" s="22"/>
      <c r="G2636" s="46"/>
      <c r="H2636" s="46"/>
      <c r="I2636" s="71"/>
      <c r="J2636" s="260"/>
    </row>
    <row r="2637" spans="2:10" x14ac:dyDescent="0.25">
      <c r="B2637" s="293"/>
      <c r="C2637" s="80" t="s">
        <v>1226</v>
      </c>
      <c r="D2637" s="70"/>
      <c r="E2637" s="45">
        <v>13.915000000000001</v>
      </c>
      <c r="F2637" s="22"/>
      <c r="G2637" s="46"/>
      <c r="H2637" s="46"/>
      <c r="I2637" s="71"/>
      <c r="J2637" s="260"/>
    </row>
    <row r="2638" spans="2:10" x14ac:dyDescent="0.25">
      <c r="B2638" s="293"/>
      <c r="C2638" s="80" t="s">
        <v>643</v>
      </c>
      <c r="D2638" s="70"/>
      <c r="E2638" s="45">
        <v>19.315999999999999</v>
      </c>
      <c r="F2638" s="22"/>
      <c r="G2638" s="46"/>
      <c r="H2638" s="46"/>
      <c r="I2638" s="71"/>
      <c r="J2638" s="260"/>
    </row>
    <row r="2639" spans="2:10" x14ac:dyDescent="0.25">
      <c r="B2639" s="293"/>
      <c r="C2639" s="80" t="s">
        <v>788</v>
      </c>
      <c r="D2639" s="70"/>
      <c r="E2639" s="45">
        <v>36.289000000000009</v>
      </c>
      <c r="F2639" s="22"/>
      <c r="G2639" s="46"/>
      <c r="H2639" s="46"/>
      <c r="I2639" s="71"/>
      <c r="J2639" s="260"/>
    </row>
    <row r="2640" spans="2:10" x14ac:dyDescent="0.25">
      <c r="B2640" s="293"/>
      <c r="C2640" s="80" t="s">
        <v>654</v>
      </c>
      <c r="D2640" s="70"/>
      <c r="E2640" s="45">
        <v>29.700000000000003</v>
      </c>
      <c r="F2640" s="22"/>
      <c r="G2640" s="46"/>
      <c r="H2640" s="46"/>
      <c r="I2640" s="71"/>
      <c r="J2640" s="260"/>
    </row>
    <row r="2641" spans="2:10" x14ac:dyDescent="0.25">
      <c r="B2641" s="293"/>
      <c r="C2641" s="80" t="s">
        <v>655</v>
      </c>
      <c r="D2641" s="70"/>
      <c r="E2641" s="45">
        <v>25.19</v>
      </c>
      <c r="F2641" s="22"/>
      <c r="G2641" s="46"/>
      <c r="H2641" s="46"/>
      <c r="I2641" s="71"/>
      <c r="J2641" s="260"/>
    </row>
    <row r="2642" spans="2:10" x14ac:dyDescent="0.25">
      <c r="B2642" s="293"/>
      <c r="C2642" s="162" t="s">
        <v>1309</v>
      </c>
      <c r="D2642" s="70"/>
      <c r="E2642" s="45"/>
      <c r="F2642" s="22"/>
      <c r="G2642" s="46"/>
      <c r="H2642" s="46"/>
      <c r="I2642" s="71"/>
      <c r="J2642" s="260"/>
    </row>
    <row r="2643" spans="2:10" x14ac:dyDescent="0.25">
      <c r="B2643" s="293"/>
      <c r="C2643" s="81" t="s">
        <v>1296</v>
      </c>
      <c r="D2643" s="70"/>
      <c r="E2643" s="45">
        <v>47.355000000000004</v>
      </c>
      <c r="F2643" s="22"/>
      <c r="G2643" s="46"/>
      <c r="H2643" s="46"/>
      <c r="I2643" s="47"/>
      <c r="J2643" s="60"/>
    </row>
    <row r="2644" spans="2:10" x14ac:dyDescent="0.25">
      <c r="B2644" s="293"/>
      <c r="C2644" s="81" t="s">
        <v>1297</v>
      </c>
      <c r="D2644" s="70"/>
      <c r="E2644" s="45">
        <v>16.225000000000001</v>
      </c>
      <c r="F2644" s="22"/>
      <c r="G2644" s="46"/>
      <c r="H2644" s="46"/>
      <c r="I2644" s="47"/>
      <c r="J2644" s="60"/>
    </row>
    <row r="2645" spans="2:10" x14ac:dyDescent="0.25">
      <c r="B2645" s="293"/>
      <c r="C2645" s="81" t="s">
        <v>232</v>
      </c>
      <c r="D2645" s="70"/>
      <c r="E2645" s="45">
        <v>19.414999999999999</v>
      </c>
      <c r="F2645" s="22"/>
      <c r="G2645" s="46"/>
      <c r="H2645" s="46"/>
      <c r="I2645" s="47"/>
      <c r="J2645" s="60"/>
    </row>
    <row r="2646" spans="2:10" x14ac:dyDescent="0.25">
      <c r="B2646" s="293"/>
      <c r="C2646" s="81" t="s">
        <v>1298</v>
      </c>
      <c r="D2646" s="70"/>
      <c r="E2646" s="45">
        <v>18.898</v>
      </c>
      <c r="F2646" s="22"/>
      <c r="G2646" s="46"/>
      <c r="H2646" s="46"/>
      <c r="I2646" s="47"/>
      <c r="J2646" s="60"/>
    </row>
    <row r="2647" spans="2:10" x14ac:dyDescent="0.25">
      <c r="B2647" s="293"/>
      <c r="C2647" s="81" t="s">
        <v>1159</v>
      </c>
      <c r="D2647" s="70"/>
      <c r="E2647" s="45">
        <v>16.467000000000002</v>
      </c>
      <c r="F2647" s="22"/>
      <c r="G2647" s="46"/>
      <c r="H2647" s="46"/>
      <c r="I2647" s="47"/>
      <c r="J2647" s="60"/>
    </row>
    <row r="2648" spans="2:10" x14ac:dyDescent="0.25">
      <c r="B2648" s="293"/>
      <c r="C2648" s="81" t="s">
        <v>1158</v>
      </c>
      <c r="D2648" s="70"/>
      <c r="E2648" s="45">
        <v>52.31600000000001</v>
      </c>
      <c r="F2648" s="22"/>
      <c r="G2648" s="46"/>
      <c r="H2648" s="46"/>
      <c r="I2648" s="71"/>
      <c r="J2648" s="260"/>
    </row>
    <row r="2649" spans="2:10" x14ac:dyDescent="0.25">
      <c r="B2649" s="293"/>
      <c r="C2649" s="81" t="s">
        <v>1299</v>
      </c>
      <c r="D2649" s="70"/>
      <c r="E2649" s="45">
        <v>7.9750000000000005</v>
      </c>
      <c r="F2649" s="22"/>
      <c r="G2649" s="46"/>
      <c r="H2649" s="46"/>
      <c r="I2649" s="71"/>
      <c r="J2649" s="260"/>
    </row>
    <row r="2650" spans="2:10" x14ac:dyDescent="0.25">
      <c r="B2650" s="293"/>
      <c r="C2650" s="81" t="s">
        <v>1300</v>
      </c>
      <c r="D2650" s="70"/>
      <c r="E2650" s="45">
        <v>33.561000000000007</v>
      </c>
      <c r="F2650" s="22"/>
      <c r="G2650" s="46"/>
      <c r="H2650" s="46"/>
      <c r="I2650" s="71"/>
      <c r="J2650" s="260"/>
    </row>
    <row r="2651" spans="2:10" x14ac:dyDescent="0.25">
      <c r="B2651" s="293"/>
      <c r="C2651" s="81" t="s">
        <v>1301</v>
      </c>
      <c r="D2651" s="70"/>
      <c r="E2651" s="45">
        <v>21.67</v>
      </c>
      <c r="F2651" s="22"/>
      <c r="G2651" s="46"/>
      <c r="H2651" s="46"/>
      <c r="I2651" s="71"/>
      <c r="J2651" s="260"/>
    </row>
    <row r="2652" spans="2:10" x14ac:dyDescent="0.25">
      <c r="B2652" s="293"/>
      <c r="C2652" s="81" t="s">
        <v>1310</v>
      </c>
      <c r="D2652" s="70"/>
      <c r="E2652" s="45">
        <v>68.00200000000001</v>
      </c>
      <c r="F2652" s="22"/>
      <c r="G2652" s="46"/>
      <c r="H2652" s="46"/>
      <c r="I2652" s="71"/>
      <c r="J2652" s="260"/>
    </row>
    <row r="2653" spans="2:10" x14ac:dyDescent="0.25">
      <c r="B2653" s="293"/>
      <c r="C2653" s="81" t="s">
        <v>1311</v>
      </c>
      <c r="D2653" s="70"/>
      <c r="E2653" s="45">
        <v>35.650999999999996</v>
      </c>
      <c r="F2653" s="22"/>
      <c r="G2653" s="46"/>
      <c r="H2653" s="46"/>
      <c r="I2653" s="47"/>
      <c r="J2653" s="60"/>
    </row>
    <row r="2654" spans="2:10" x14ac:dyDescent="0.25">
      <c r="B2654" s="293"/>
      <c r="C2654" s="64"/>
      <c r="D2654" s="70" t="s">
        <v>84</v>
      </c>
      <c r="E2654" s="56">
        <v>2028.2460000000001</v>
      </c>
      <c r="F2654" s="22"/>
      <c r="G2654" s="46">
        <v>7.6641772136976192</v>
      </c>
      <c r="H2654" s="46">
        <f>G2654*E2654</f>
        <v>15544.836776973341</v>
      </c>
      <c r="I2654" s="46"/>
      <c r="J2654" s="60"/>
    </row>
    <row r="2655" spans="2:10" x14ac:dyDescent="0.25">
      <c r="B2655" s="293"/>
      <c r="C2655" s="64"/>
      <c r="D2655" s="70"/>
      <c r="E2655" s="45"/>
      <c r="F2655" s="22"/>
      <c r="G2655" s="46"/>
      <c r="H2655" s="46"/>
      <c r="I2655" s="47"/>
      <c r="J2655" s="60"/>
    </row>
    <row r="2656" spans="2:10" x14ac:dyDescent="0.25">
      <c r="B2656" s="293">
        <v>156</v>
      </c>
      <c r="C2656" s="73" t="s">
        <v>1314</v>
      </c>
      <c r="D2656" s="70"/>
      <c r="E2656" s="45"/>
      <c r="F2656" s="22"/>
      <c r="G2656" s="46"/>
      <c r="H2656" s="46"/>
      <c r="I2656" s="47"/>
      <c r="J2656" s="60"/>
    </row>
    <row r="2657" spans="2:10" ht="75" x14ac:dyDescent="0.25">
      <c r="B2657" s="293"/>
      <c r="C2657" s="59" t="s">
        <v>1315</v>
      </c>
      <c r="D2657" s="70"/>
      <c r="E2657" s="45"/>
      <c r="F2657" s="22"/>
      <c r="G2657" s="46"/>
      <c r="H2657" s="46"/>
      <c r="I2657" s="47"/>
      <c r="J2657" s="60"/>
    </row>
    <row r="2658" spans="2:10" x14ac:dyDescent="0.25">
      <c r="B2658" s="293"/>
      <c r="C2658" s="80" t="s">
        <v>243</v>
      </c>
      <c r="D2658" s="70"/>
      <c r="E2658" s="45">
        <v>16.962</v>
      </c>
      <c r="F2658" s="22"/>
      <c r="G2658" s="46"/>
      <c r="H2658" s="46"/>
      <c r="I2658" s="71"/>
      <c r="J2658" s="260"/>
    </row>
    <row r="2659" spans="2:10" x14ac:dyDescent="0.25">
      <c r="B2659" s="293"/>
      <c r="C2659" s="80" t="s">
        <v>245</v>
      </c>
      <c r="D2659" s="70"/>
      <c r="E2659" s="45">
        <v>11.22</v>
      </c>
      <c r="F2659" s="22"/>
      <c r="G2659" s="46"/>
      <c r="H2659" s="46"/>
      <c r="I2659" s="71"/>
      <c r="J2659" s="260"/>
    </row>
    <row r="2660" spans="2:10" x14ac:dyDescent="0.25">
      <c r="B2660" s="293"/>
      <c r="C2660" s="80" t="s">
        <v>246</v>
      </c>
      <c r="D2660" s="70"/>
      <c r="E2660" s="45">
        <v>9.240000000000002</v>
      </c>
      <c r="F2660" s="22"/>
      <c r="G2660" s="46"/>
      <c r="H2660" s="46"/>
      <c r="I2660" s="71"/>
      <c r="J2660" s="260"/>
    </row>
    <row r="2661" spans="2:10" x14ac:dyDescent="0.25">
      <c r="B2661" s="293"/>
      <c r="C2661" s="80" t="s">
        <v>247</v>
      </c>
      <c r="D2661" s="70"/>
      <c r="E2661" s="45">
        <v>9.240000000000002</v>
      </c>
      <c r="F2661" s="22"/>
      <c r="G2661" s="46"/>
      <c r="H2661" s="46"/>
      <c r="I2661" s="71"/>
      <c r="J2661" s="260"/>
    </row>
    <row r="2662" spans="2:10" x14ac:dyDescent="0.25">
      <c r="B2662" s="293"/>
      <c r="C2662" s="80" t="s">
        <v>248</v>
      </c>
      <c r="D2662" s="70"/>
      <c r="E2662" s="45">
        <v>9.240000000000002</v>
      </c>
      <c r="F2662" s="22"/>
      <c r="G2662" s="46"/>
      <c r="H2662" s="46"/>
      <c r="I2662" s="71"/>
      <c r="J2662" s="260"/>
    </row>
    <row r="2663" spans="2:10" x14ac:dyDescent="0.25">
      <c r="B2663" s="293"/>
      <c r="C2663" s="80" t="s">
        <v>250</v>
      </c>
      <c r="D2663" s="70"/>
      <c r="E2663" s="45">
        <v>9.2510000000000012</v>
      </c>
      <c r="F2663" s="22"/>
      <c r="G2663" s="46"/>
      <c r="H2663" s="46"/>
      <c r="I2663" s="71"/>
      <c r="J2663" s="260"/>
    </row>
    <row r="2664" spans="2:10" x14ac:dyDescent="0.25">
      <c r="B2664" s="293"/>
      <c r="C2664" s="80" t="s">
        <v>251</v>
      </c>
      <c r="D2664" s="70"/>
      <c r="E2664" s="45">
        <v>9.2510000000000012</v>
      </c>
      <c r="F2664" s="22"/>
      <c r="G2664" s="46"/>
      <c r="H2664" s="46"/>
      <c r="I2664" s="71"/>
      <c r="J2664" s="260"/>
    </row>
    <row r="2665" spans="2:10" x14ac:dyDescent="0.25">
      <c r="B2665" s="293"/>
      <c r="C2665" s="80" t="s">
        <v>252</v>
      </c>
      <c r="D2665" s="70"/>
      <c r="E2665" s="45">
        <v>9.2180000000000017</v>
      </c>
      <c r="F2665" s="22"/>
      <c r="G2665" s="46"/>
      <c r="H2665" s="46"/>
      <c r="I2665" s="71"/>
      <c r="J2665" s="260"/>
    </row>
    <row r="2666" spans="2:10" x14ac:dyDescent="0.25">
      <c r="B2666" s="293"/>
      <c r="C2666" s="80" t="s">
        <v>253</v>
      </c>
      <c r="D2666" s="70"/>
      <c r="E2666" s="45">
        <v>9.229000000000001</v>
      </c>
      <c r="F2666" s="22"/>
      <c r="G2666" s="46"/>
      <c r="H2666" s="46"/>
      <c r="I2666" s="71"/>
      <c r="J2666" s="260"/>
    </row>
    <row r="2667" spans="2:10" x14ac:dyDescent="0.25">
      <c r="B2667" s="293"/>
      <c r="C2667" s="80" t="s">
        <v>254</v>
      </c>
      <c r="D2667" s="70"/>
      <c r="E2667" s="45">
        <v>9.240000000000002</v>
      </c>
      <c r="F2667" s="22"/>
      <c r="G2667" s="46"/>
      <c r="H2667" s="46"/>
      <c r="I2667" s="71"/>
      <c r="J2667" s="260"/>
    </row>
    <row r="2668" spans="2:10" x14ac:dyDescent="0.25">
      <c r="B2668" s="293"/>
      <c r="C2668" s="80" t="s">
        <v>255</v>
      </c>
      <c r="D2668" s="70"/>
      <c r="E2668" s="45">
        <v>10.021000000000001</v>
      </c>
      <c r="F2668" s="22"/>
      <c r="G2668" s="46"/>
      <c r="H2668" s="46"/>
      <c r="I2668" s="71"/>
      <c r="J2668" s="260"/>
    </row>
    <row r="2669" spans="2:10" x14ac:dyDescent="0.25">
      <c r="B2669" s="293"/>
      <c r="C2669" s="80" t="s">
        <v>1316</v>
      </c>
      <c r="D2669" s="70"/>
      <c r="E2669" s="45">
        <v>16.203000000000003</v>
      </c>
      <c r="F2669" s="22"/>
      <c r="G2669" s="46"/>
      <c r="H2669" s="46"/>
      <c r="I2669" s="71"/>
      <c r="J2669" s="260"/>
    </row>
    <row r="2670" spans="2:10" x14ac:dyDescent="0.25">
      <c r="B2670" s="293"/>
      <c r="C2670" s="80" t="s">
        <v>258</v>
      </c>
      <c r="D2670" s="70"/>
      <c r="E2670" s="45">
        <v>13.717000000000002</v>
      </c>
      <c r="F2670" s="22"/>
      <c r="G2670" s="46"/>
      <c r="H2670" s="46"/>
      <c r="I2670" s="71"/>
      <c r="J2670" s="260"/>
    </row>
    <row r="2671" spans="2:10" x14ac:dyDescent="0.25">
      <c r="B2671" s="293"/>
      <c r="C2671" s="80" t="s">
        <v>1317</v>
      </c>
      <c r="D2671" s="70"/>
      <c r="E2671" s="45">
        <v>6.3360000000000003</v>
      </c>
      <c r="F2671" s="22"/>
      <c r="G2671" s="46"/>
      <c r="H2671" s="46"/>
      <c r="I2671" s="71"/>
      <c r="J2671" s="260"/>
    </row>
    <row r="2672" spans="2:10" x14ac:dyDescent="0.25">
      <c r="B2672" s="293"/>
      <c r="C2672" s="80" t="s">
        <v>259</v>
      </c>
      <c r="D2672" s="70"/>
      <c r="E2672" s="45">
        <v>9.9220000000000006</v>
      </c>
      <c r="F2672" s="22"/>
      <c r="G2672" s="46"/>
      <c r="H2672" s="46"/>
      <c r="I2672" s="71"/>
      <c r="J2672" s="260"/>
    </row>
    <row r="2673" spans="2:10" x14ac:dyDescent="0.25">
      <c r="B2673" s="293"/>
      <c r="C2673" s="80" t="s">
        <v>260</v>
      </c>
      <c r="D2673" s="70"/>
      <c r="E2673" s="45">
        <v>11.231000000000002</v>
      </c>
      <c r="F2673" s="22"/>
      <c r="G2673" s="46"/>
      <c r="H2673" s="46"/>
      <c r="I2673" s="71"/>
      <c r="J2673" s="260"/>
    </row>
    <row r="2674" spans="2:10" x14ac:dyDescent="0.25">
      <c r="B2674" s="293"/>
      <c r="C2674" s="80" t="s">
        <v>261</v>
      </c>
      <c r="D2674" s="70"/>
      <c r="E2674" s="45">
        <v>10.032</v>
      </c>
      <c r="F2674" s="22"/>
      <c r="G2674" s="46"/>
      <c r="H2674" s="46"/>
      <c r="I2674" s="71"/>
      <c r="J2674" s="260"/>
    </row>
    <row r="2675" spans="2:10" x14ac:dyDescent="0.25">
      <c r="B2675" s="293"/>
      <c r="C2675" s="80" t="s">
        <v>262</v>
      </c>
      <c r="D2675" s="70"/>
      <c r="E2675" s="45">
        <v>10.164000000000001</v>
      </c>
      <c r="F2675" s="22"/>
      <c r="G2675" s="46"/>
      <c r="H2675" s="46"/>
      <c r="I2675" s="71"/>
      <c r="J2675" s="260"/>
    </row>
    <row r="2676" spans="2:10" x14ac:dyDescent="0.25">
      <c r="B2676" s="293"/>
      <c r="C2676" s="80" t="s">
        <v>264</v>
      </c>
      <c r="D2676" s="70"/>
      <c r="E2676" s="45">
        <v>9.240000000000002</v>
      </c>
      <c r="F2676" s="22"/>
      <c r="G2676" s="46"/>
      <c r="H2676" s="46"/>
      <c r="I2676" s="71"/>
      <c r="J2676" s="260"/>
    </row>
    <row r="2677" spans="2:10" x14ac:dyDescent="0.25">
      <c r="B2677" s="293"/>
      <c r="C2677" s="80" t="s">
        <v>265</v>
      </c>
      <c r="D2677" s="70"/>
      <c r="E2677" s="45">
        <v>9.6140000000000008</v>
      </c>
      <c r="F2677" s="22"/>
      <c r="G2677" s="46"/>
      <c r="H2677" s="46"/>
      <c r="I2677" s="71"/>
      <c r="J2677" s="260"/>
    </row>
    <row r="2678" spans="2:10" x14ac:dyDescent="0.25">
      <c r="B2678" s="293"/>
      <c r="C2678" s="80" t="s">
        <v>266</v>
      </c>
      <c r="D2678" s="70"/>
      <c r="E2678" s="45">
        <v>15.279000000000002</v>
      </c>
      <c r="F2678" s="22"/>
      <c r="G2678" s="46"/>
      <c r="H2678" s="46"/>
      <c r="I2678" s="71"/>
      <c r="J2678" s="260"/>
    </row>
    <row r="2679" spans="2:10" x14ac:dyDescent="0.25">
      <c r="B2679" s="293"/>
      <c r="C2679" s="80" t="s">
        <v>267</v>
      </c>
      <c r="D2679" s="70"/>
      <c r="E2679" s="45">
        <v>10.01</v>
      </c>
      <c r="F2679" s="22"/>
      <c r="G2679" s="46"/>
      <c r="H2679" s="46"/>
      <c r="I2679" s="71"/>
      <c r="J2679" s="260"/>
    </row>
    <row r="2680" spans="2:10" x14ac:dyDescent="0.25">
      <c r="B2680" s="293"/>
      <c r="C2680" s="80" t="s">
        <v>268</v>
      </c>
      <c r="D2680" s="70"/>
      <c r="E2680" s="45">
        <v>11.032999999999999</v>
      </c>
      <c r="F2680" s="22"/>
      <c r="G2680" s="46"/>
      <c r="H2680" s="46"/>
      <c r="I2680" s="71"/>
      <c r="J2680" s="260"/>
    </row>
    <row r="2681" spans="2:10" x14ac:dyDescent="0.25">
      <c r="B2681" s="293"/>
      <c r="C2681" s="80" t="s">
        <v>269</v>
      </c>
      <c r="D2681" s="70"/>
      <c r="E2681" s="45">
        <v>10.549000000000001</v>
      </c>
      <c r="F2681" s="22"/>
      <c r="G2681" s="46"/>
      <c r="H2681" s="46"/>
      <c r="I2681" s="71"/>
      <c r="J2681" s="260"/>
    </row>
    <row r="2682" spans="2:10" x14ac:dyDescent="0.25">
      <c r="B2682" s="293"/>
      <c r="C2682" s="80" t="s">
        <v>270</v>
      </c>
      <c r="D2682" s="70"/>
      <c r="E2682" s="45">
        <v>11.077000000000002</v>
      </c>
      <c r="F2682" s="22"/>
      <c r="G2682" s="46"/>
      <c r="H2682" s="46"/>
      <c r="I2682" s="71"/>
      <c r="J2682" s="260"/>
    </row>
    <row r="2683" spans="2:10" x14ac:dyDescent="0.25">
      <c r="B2683" s="293"/>
      <c r="C2683" s="80" t="s">
        <v>271</v>
      </c>
      <c r="D2683" s="70"/>
      <c r="E2683" s="45">
        <v>10.571</v>
      </c>
      <c r="F2683" s="22"/>
      <c r="G2683" s="46"/>
      <c r="H2683" s="46"/>
      <c r="I2683" s="71"/>
      <c r="J2683" s="260"/>
    </row>
    <row r="2684" spans="2:10" x14ac:dyDescent="0.25">
      <c r="B2684" s="293"/>
      <c r="C2684" s="80" t="s">
        <v>272</v>
      </c>
      <c r="D2684" s="70"/>
      <c r="E2684" s="45">
        <v>10.505000000000001</v>
      </c>
      <c r="F2684" s="22"/>
      <c r="G2684" s="46"/>
      <c r="H2684" s="46"/>
      <c r="I2684" s="71"/>
      <c r="J2684" s="260"/>
    </row>
    <row r="2685" spans="2:10" x14ac:dyDescent="0.25">
      <c r="B2685" s="293"/>
      <c r="C2685" s="80" t="s">
        <v>273</v>
      </c>
      <c r="D2685" s="70"/>
      <c r="E2685" s="45">
        <v>9.9550000000000018</v>
      </c>
      <c r="F2685" s="22"/>
      <c r="G2685" s="46"/>
      <c r="H2685" s="46"/>
      <c r="I2685" s="71"/>
      <c r="J2685" s="260"/>
    </row>
    <row r="2686" spans="2:10" x14ac:dyDescent="0.25">
      <c r="B2686" s="293"/>
      <c r="C2686" s="80" t="s">
        <v>274</v>
      </c>
      <c r="D2686" s="70"/>
      <c r="E2686" s="45">
        <v>15.400000000000002</v>
      </c>
      <c r="F2686" s="22"/>
      <c r="G2686" s="46"/>
      <c r="H2686" s="46"/>
      <c r="I2686" s="71"/>
      <c r="J2686" s="260"/>
    </row>
    <row r="2687" spans="2:10" x14ac:dyDescent="0.25">
      <c r="B2687" s="293"/>
      <c r="C2687" s="80" t="s">
        <v>275</v>
      </c>
      <c r="D2687" s="70"/>
      <c r="E2687" s="45">
        <v>9.0969999999999995</v>
      </c>
      <c r="F2687" s="22"/>
      <c r="G2687" s="46"/>
      <c r="H2687" s="46"/>
      <c r="I2687" s="71"/>
      <c r="J2687" s="260"/>
    </row>
    <row r="2688" spans="2:10" x14ac:dyDescent="0.25">
      <c r="B2688" s="293"/>
      <c r="C2688" s="80" t="s">
        <v>276</v>
      </c>
      <c r="D2688" s="70"/>
      <c r="E2688" s="45">
        <v>9.1080000000000005</v>
      </c>
      <c r="F2688" s="22"/>
      <c r="G2688" s="46"/>
      <c r="H2688" s="46"/>
      <c r="I2688" s="71"/>
      <c r="J2688" s="260"/>
    </row>
    <row r="2689" spans="2:10" x14ac:dyDescent="0.25">
      <c r="B2689" s="293"/>
      <c r="C2689" s="80" t="s">
        <v>97</v>
      </c>
      <c r="D2689" s="70"/>
      <c r="E2689" s="45">
        <v>13.123000000000001</v>
      </c>
      <c r="F2689" s="22"/>
      <c r="G2689" s="46"/>
      <c r="H2689" s="46"/>
      <c r="I2689" s="71"/>
      <c r="J2689" s="260"/>
    </row>
    <row r="2690" spans="2:10" x14ac:dyDescent="0.25">
      <c r="B2690" s="293"/>
      <c r="C2690" s="80" t="s">
        <v>278</v>
      </c>
      <c r="D2690" s="70"/>
      <c r="E2690" s="45">
        <v>10.813000000000001</v>
      </c>
      <c r="F2690" s="22"/>
      <c r="G2690" s="46"/>
      <c r="H2690" s="46"/>
      <c r="I2690" s="71"/>
      <c r="J2690" s="260"/>
    </row>
    <row r="2691" spans="2:10" x14ac:dyDescent="0.25">
      <c r="B2691" s="293"/>
      <c r="C2691" s="80" t="s">
        <v>279</v>
      </c>
      <c r="D2691" s="70"/>
      <c r="E2691" s="45">
        <v>9.1630000000000003</v>
      </c>
      <c r="F2691" s="22"/>
      <c r="G2691" s="46"/>
      <c r="H2691" s="46"/>
      <c r="I2691" s="71"/>
      <c r="J2691" s="260"/>
    </row>
    <row r="2692" spans="2:10" x14ac:dyDescent="0.25">
      <c r="B2692" s="293"/>
      <c r="C2692" s="80" t="s">
        <v>280</v>
      </c>
      <c r="D2692" s="70"/>
      <c r="E2692" s="45">
        <v>9.3719999999999999</v>
      </c>
      <c r="F2692" s="22"/>
      <c r="G2692" s="46"/>
      <c r="H2692" s="46"/>
      <c r="I2692" s="71"/>
      <c r="J2692" s="260"/>
    </row>
    <row r="2693" spans="2:10" x14ac:dyDescent="0.25">
      <c r="B2693" s="293"/>
      <c r="C2693" s="80" t="s">
        <v>640</v>
      </c>
      <c r="D2693" s="70"/>
      <c r="E2693" s="45">
        <v>8.4370000000000012</v>
      </c>
      <c r="F2693" s="22"/>
      <c r="G2693" s="46"/>
      <c r="H2693" s="46"/>
      <c r="I2693" s="71"/>
      <c r="J2693" s="260"/>
    </row>
    <row r="2694" spans="2:10" x14ac:dyDescent="0.25">
      <c r="B2694" s="293"/>
      <c r="C2694" s="80" t="s">
        <v>641</v>
      </c>
      <c r="D2694" s="70"/>
      <c r="E2694" s="45">
        <v>9.229000000000001</v>
      </c>
      <c r="F2694" s="22"/>
      <c r="G2694" s="46"/>
      <c r="H2694" s="46"/>
      <c r="I2694" s="71"/>
      <c r="J2694" s="260"/>
    </row>
    <row r="2695" spans="2:10" x14ac:dyDescent="0.25">
      <c r="B2695" s="293"/>
      <c r="C2695" s="80" t="s">
        <v>642</v>
      </c>
      <c r="D2695" s="70"/>
      <c r="E2695" s="45">
        <v>12.947000000000001</v>
      </c>
      <c r="F2695" s="22"/>
      <c r="G2695" s="46"/>
      <c r="H2695" s="46"/>
      <c r="I2695" s="71"/>
      <c r="J2695" s="260"/>
    </row>
    <row r="2696" spans="2:10" x14ac:dyDescent="0.25">
      <c r="B2696" s="293"/>
      <c r="C2696" s="80" t="s">
        <v>283</v>
      </c>
      <c r="D2696" s="70"/>
      <c r="E2696" s="45">
        <v>12.32</v>
      </c>
      <c r="F2696" s="22"/>
      <c r="G2696" s="46"/>
      <c r="H2696" s="46"/>
      <c r="I2696" s="71"/>
      <c r="J2696" s="260"/>
    </row>
    <row r="2697" spans="2:10" x14ac:dyDescent="0.25">
      <c r="B2697" s="293"/>
      <c r="C2697" s="80" t="s">
        <v>284</v>
      </c>
      <c r="D2697" s="70"/>
      <c r="E2697" s="45">
        <v>30.965</v>
      </c>
      <c r="F2697" s="22"/>
      <c r="G2697" s="46"/>
      <c r="H2697" s="46"/>
      <c r="I2697" s="71"/>
      <c r="J2697" s="260"/>
    </row>
    <row r="2698" spans="2:10" x14ac:dyDescent="0.25">
      <c r="B2698" s="293"/>
      <c r="C2698" s="64"/>
      <c r="D2698" s="70" t="s">
        <v>84</v>
      </c>
      <c r="E2698" s="56">
        <v>447.524</v>
      </c>
      <c r="F2698" s="22"/>
      <c r="G2698" s="46">
        <v>16.721841193522078</v>
      </c>
      <c r="H2698" s="46">
        <f>G2698*E2698</f>
        <v>7483.4252582897743</v>
      </c>
      <c r="I2698" s="46"/>
      <c r="J2698" s="60"/>
    </row>
    <row r="2699" spans="2:10" x14ac:dyDescent="0.25">
      <c r="B2699" s="293"/>
      <c r="C2699" s="64"/>
      <c r="D2699" s="70"/>
      <c r="E2699" s="45"/>
      <c r="F2699" s="22"/>
      <c r="G2699" s="46"/>
      <c r="H2699" s="46"/>
      <c r="I2699" s="47"/>
      <c r="J2699" s="60"/>
    </row>
    <row r="2700" spans="2:10" x14ac:dyDescent="0.25">
      <c r="B2700" s="293">
        <v>157</v>
      </c>
      <c r="C2700" s="73" t="s">
        <v>1318</v>
      </c>
      <c r="D2700" s="70"/>
      <c r="E2700" s="45"/>
      <c r="F2700" s="22"/>
      <c r="G2700" s="46"/>
      <c r="H2700" s="46"/>
      <c r="I2700" s="47"/>
      <c r="J2700" s="60"/>
    </row>
    <row r="2701" spans="2:10" ht="120" x14ac:dyDescent="0.25">
      <c r="B2701" s="293"/>
      <c r="C2701" s="59" t="s">
        <v>1319</v>
      </c>
      <c r="D2701" s="70"/>
      <c r="E2701" s="45"/>
      <c r="F2701" s="22"/>
      <c r="G2701" s="46"/>
      <c r="H2701" s="46"/>
      <c r="I2701" s="47"/>
      <c r="J2701" s="60"/>
    </row>
    <row r="2702" spans="2:10" x14ac:dyDescent="0.25">
      <c r="B2702" s="293"/>
      <c r="C2702" s="80" t="s">
        <v>243</v>
      </c>
      <c r="D2702" s="70"/>
      <c r="E2702" s="45">
        <v>16.962</v>
      </c>
      <c r="F2702" s="22"/>
      <c r="G2702" s="46"/>
      <c r="H2702" s="46"/>
      <c r="I2702" s="71"/>
      <c r="J2702" s="260"/>
    </row>
    <row r="2703" spans="2:10" x14ac:dyDescent="0.25">
      <c r="B2703" s="293"/>
      <c r="C2703" s="80" t="s">
        <v>245</v>
      </c>
      <c r="D2703" s="70"/>
      <c r="E2703" s="45">
        <v>11.22</v>
      </c>
      <c r="F2703" s="22"/>
      <c r="G2703" s="46"/>
      <c r="H2703" s="46"/>
      <c r="I2703" s="71"/>
      <c r="J2703" s="260"/>
    </row>
    <row r="2704" spans="2:10" x14ac:dyDescent="0.25">
      <c r="B2704" s="293"/>
      <c r="C2704" s="80" t="s">
        <v>246</v>
      </c>
      <c r="D2704" s="70"/>
      <c r="E2704" s="45">
        <v>9.240000000000002</v>
      </c>
      <c r="F2704" s="22"/>
      <c r="G2704" s="46"/>
      <c r="H2704" s="46"/>
      <c r="I2704" s="71"/>
      <c r="J2704" s="260"/>
    </row>
    <row r="2705" spans="2:10" x14ac:dyDescent="0.25">
      <c r="B2705" s="293"/>
      <c r="C2705" s="80" t="s">
        <v>247</v>
      </c>
      <c r="D2705" s="70"/>
      <c r="E2705" s="45">
        <v>9.240000000000002</v>
      </c>
      <c r="F2705" s="22"/>
      <c r="G2705" s="46"/>
      <c r="H2705" s="46"/>
      <c r="I2705" s="71"/>
      <c r="J2705" s="260"/>
    </row>
    <row r="2706" spans="2:10" x14ac:dyDescent="0.25">
      <c r="B2706" s="293"/>
      <c r="C2706" s="80" t="s">
        <v>248</v>
      </c>
      <c r="D2706" s="70"/>
      <c r="E2706" s="45">
        <v>9.240000000000002</v>
      </c>
      <c r="F2706" s="22"/>
      <c r="G2706" s="46"/>
      <c r="H2706" s="46"/>
      <c r="I2706" s="71"/>
      <c r="J2706" s="260"/>
    </row>
    <row r="2707" spans="2:10" x14ac:dyDescent="0.25">
      <c r="B2707" s="293"/>
      <c r="C2707" s="80" t="s">
        <v>250</v>
      </c>
      <c r="D2707" s="70"/>
      <c r="E2707" s="45">
        <v>9.2510000000000012</v>
      </c>
      <c r="F2707" s="22"/>
      <c r="G2707" s="46"/>
      <c r="H2707" s="46"/>
      <c r="I2707" s="71"/>
      <c r="J2707" s="260"/>
    </row>
    <row r="2708" spans="2:10" x14ac:dyDescent="0.25">
      <c r="B2708" s="293"/>
      <c r="C2708" s="80" t="s">
        <v>251</v>
      </c>
      <c r="D2708" s="70"/>
      <c r="E2708" s="45">
        <v>9.2510000000000012</v>
      </c>
      <c r="F2708" s="22"/>
      <c r="G2708" s="46"/>
      <c r="H2708" s="46"/>
      <c r="I2708" s="71"/>
      <c r="J2708" s="260"/>
    </row>
    <row r="2709" spans="2:10" x14ac:dyDescent="0.25">
      <c r="B2709" s="293"/>
      <c r="C2709" s="80" t="s">
        <v>252</v>
      </c>
      <c r="D2709" s="70"/>
      <c r="E2709" s="45">
        <v>9.2180000000000017</v>
      </c>
      <c r="F2709" s="22"/>
      <c r="G2709" s="46"/>
      <c r="H2709" s="46"/>
      <c r="I2709" s="71"/>
      <c r="J2709" s="260"/>
    </row>
    <row r="2710" spans="2:10" x14ac:dyDescent="0.25">
      <c r="B2710" s="293"/>
      <c r="C2710" s="80" t="s">
        <v>253</v>
      </c>
      <c r="D2710" s="70"/>
      <c r="E2710" s="45">
        <v>9.229000000000001</v>
      </c>
      <c r="F2710" s="22"/>
      <c r="G2710" s="46"/>
      <c r="H2710" s="46"/>
      <c r="I2710" s="71"/>
      <c r="J2710" s="260"/>
    </row>
    <row r="2711" spans="2:10" x14ac:dyDescent="0.25">
      <c r="B2711" s="293"/>
      <c r="C2711" s="80" t="s">
        <v>254</v>
      </c>
      <c r="D2711" s="70"/>
      <c r="E2711" s="45">
        <v>9.240000000000002</v>
      </c>
      <c r="F2711" s="22"/>
      <c r="G2711" s="46"/>
      <c r="H2711" s="46"/>
      <c r="I2711" s="71"/>
      <c r="J2711" s="260"/>
    </row>
    <row r="2712" spans="2:10" x14ac:dyDescent="0.25">
      <c r="B2712" s="293"/>
      <c r="C2712" s="80" t="s">
        <v>255</v>
      </c>
      <c r="D2712" s="70"/>
      <c r="E2712" s="45">
        <v>10.021000000000001</v>
      </c>
      <c r="F2712" s="22"/>
      <c r="G2712" s="46"/>
      <c r="H2712" s="46"/>
      <c r="I2712" s="71"/>
      <c r="J2712" s="260"/>
    </row>
    <row r="2713" spans="2:10" x14ac:dyDescent="0.25">
      <c r="B2713" s="293"/>
      <c r="C2713" s="80" t="s">
        <v>1316</v>
      </c>
      <c r="D2713" s="70"/>
      <c r="E2713" s="45">
        <v>16.203000000000003</v>
      </c>
      <c r="F2713" s="22"/>
      <c r="G2713" s="46"/>
      <c r="H2713" s="46"/>
      <c r="I2713" s="71"/>
      <c r="J2713" s="260"/>
    </row>
    <row r="2714" spans="2:10" x14ac:dyDescent="0.25">
      <c r="B2714" s="293"/>
      <c r="C2714" s="80" t="s">
        <v>258</v>
      </c>
      <c r="D2714" s="70"/>
      <c r="E2714" s="45">
        <v>13.717000000000002</v>
      </c>
      <c r="F2714" s="22"/>
      <c r="G2714" s="46"/>
      <c r="H2714" s="46"/>
      <c r="I2714" s="71"/>
      <c r="J2714" s="260"/>
    </row>
    <row r="2715" spans="2:10" x14ac:dyDescent="0.25">
      <c r="B2715" s="293"/>
      <c r="C2715" s="80" t="s">
        <v>1317</v>
      </c>
      <c r="D2715" s="70"/>
      <c r="E2715" s="45">
        <v>6.3360000000000003</v>
      </c>
      <c r="F2715" s="22"/>
      <c r="G2715" s="46"/>
      <c r="H2715" s="46"/>
      <c r="I2715" s="71"/>
      <c r="J2715" s="260"/>
    </row>
    <row r="2716" spans="2:10" x14ac:dyDescent="0.25">
      <c r="B2716" s="293"/>
      <c r="C2716" s="80" t="s">
        <v>259</v>
      </c>
      <c r="D2716" s="70"/>
      <c r="E2716" s="45">
        <v>9.9220000000000006</v>
      </c>
      <c r="F2716" s="22"/>
      <c r="G2716" s="46"/>
      <c r="H2716" s="46"/>
      <c r="I2716" s="71"/>
      <c r="J2716" s="260"/>
    </row>
    <row r="2717" spans="2:10" x14ac:dyDescent="0.25">
      <c r="B2717" s="293"/>
      <c r="C2717" s="80" t="s">
        <v>260</v>
      </c>
      <c r="D2717" s="70"/>
      <c r="E2717" s="45">
        <v>11.231000000000002</v>
      </c>
      <c r="F2717" s="22"/>
      <c r="G2717" s="46"/>
      <c r="H2717" s="46"/>
      <c r="I2717" s="71"/>
      <c r="J2717" s="260"/>
    </row>
    <row r="2718" spans="2:10" x14ac:dyDescent="0.25">
      <c r="B2718" s="293"/>
      <c r="C2718" s="80" t="s">
        <v>261</v>
      </c>
      <c r="D2718" s="70"/>
      <c r="E2718" s="45">
        <v>10.032</v>
      </c>
      <c r="F2718" s="22"/>
      <c r="G2718" s="46"/>
      <c r="H2718" s="46"/>
      <c r="I2718" s="71"/>
      <c r="J2718" s="260"/>
    </row>
    <row r="2719" spans="2:10" x14ac:dyDescent="0.25">
      <c r="B2719" s="293"/>
      <c r="C2719" s="80" t="s">
        <v>262</v>
      </c>
      <c r="D2719" s="70"/>
      <c r="E2719" s="45">
        <v>10.164000000000001</v>
      </c>
      <c r="F2719" s="22"/>
      <c r="G2719" s="46"/>
      <c r="H2719" s="46"/>
      <c r="I2719" s="71"/>
      <c r="J2719" s="260"/>
    </row>
    <row r="2720" spans="2:10" x14ac:dyDescent="0.25">
      <c r="B2720" s="293"/>
      <c r="C2720" s="80" t="s">
        <v>264</v>
      </c>
      <c r="D2720" s="70"/>
      <c r="E2720" s="45">
        <v>9.240000000000002</v>
      </c>
      <c r="F2720" s="22"/>
      <c r="G2720" s="46"/>
      <c r="H2720" s="46"/>
      <c r="I2720" s="71"/>
      <c r="J2720" s="260"/>
    </row>
    <row r="2721" spans="2:10" x14ac:dyDescent="0.25">
      <c r="B2721" s="293"/>
      <c r="C2721" s="80" t="s">
        <v>265</v>
      </c>
      <c r="D2721" s="70"/>
      <c r="E2721" s="45">
        <v>9.6140000000000008</v>
      </c>
      <c r="F2721" s="22"/>
      <c r="G2721" s="46"/>
      <c r="H2721" s="46"/>
      <c r="I2721" s="71"/>
      <c r="J2721" s="260"/>
    </row>
    <row r="2722" spans="2:10" x14ac:dyDescent="0.25">
      <c r="B2722" s="293"/>
      <c r="C2722" s="80" t="s">
        <v>266</v>
      </c>
      <c r="D2722" s="70"/>
      <c r="E2722" s="45">
        <v>15.279000000000002</v>
      </c>
      <c r="F2722" s="22"/>
      <c r="G2722" s="46"/>
      <c r="H2722" s="46"/>
      <c r="I2722" s="71"/>
      <c r="J2722" s="260"/>
    </row>
    <row r="2723" spans="2:10" x14ac:dyDescent="0.25">
      <c r="B2723" s="293"/>
      <c r="C2723" s="80" t="s">
        <v>267</v>
      </c>
      <c r="D2723" s="70"/>
      <c r="E2723" s="45">
        <v>10.01</v>
      </c>
      <c r="F2723" s="22"/>
      <c r="G2723" s="46"/>
      <c r="H2723" s="46"/>
      <c r="I2723" s="71"/>
      <c r="J2723" s="260"/>
    </row>
    <row r="2724" spans="2:10" x14ac:dyDescent="0.25">
      <c r="B2724" s="293"/>
      <c r="C2724" s="80" t="s">
        <v>268</v>
      </c>
      <c r="D2724" s="70"/>
      <c r="E2724" s="45">
        <v>11.032999999999999</v>
      </c>
      <c r="F2724" s="22"/>
      <c r="G2724" s="46"/>
      <c r="H2724" s="46"/>
      <c r="I2724" s="71"/>
      <c r="J2724" s="260"/>
    </row>
    <row r="2725" spans="2:10" x14ac:dyDescent="0.25">
      <c r="B2725" s="293"/>
      <c r="C2725" s="80" t="s">
        <v>269</v>
      </c>
      <c r="D2725" s="70"/>
      <c r="E2725" s="45">
        <v>10.549000000000001</v>
      </c>
      <c r="F2725" s="22"/>
      <c r="G2725" s="46"/>
      <c r="H2725" s="46"/>
      <c r="I2725" s="71"/>
      <c r="J2725" s="260"/>
    </row>
    <row r="2726" spans="2:10" x14ac:dyDescent="0.25">
      <c r="B2726" s="293"/>
      <c r="C2726" s="80" t="s">
        <v>270</v>
      </c>
      <c r="D2726" s="70"/>
      <c r="E2726" s="45">
        <v>11.077000000000002</v>
      </c>
      <c r="F2726" s="22"/>
      <c r="G2726" s="46"/>
      <c r="H2726" s="46"/>
      <c r="I2726" s="71"/>
      <c r="J2726" s="260"/>
    </row>
    <row r="2727" spans="2:10" x14ac:dyDescent="0.25">
      <c r="B2727" s="293"/>
      <c r="C2727" s="80" t="s">
        <v>271</v>
      </c>
      <c r="D2727" s="70"/>
      <c r="E2727" s="45">
        <v>10.571</v>
      </c>
      <c r="F2727" s="22"/>
      <c r="G2727" s="46"/>
      <c r="H2727" s="46"/>
      <c r="I2727" s="71"/>
      <c r="J2727" s="260"/>
    </row>
    <row r="2728" spans="2:10" x14ac:dyDescent="0.25">
      <c r="B2728" s="293"/>
      <c r="C2728" s="80" t="s">
        <v>272</v>
      </c>
      <c r="D2728" s="70"/>
      <c r="E2728" s="45">
        <v>10.505000000000001</v>
      </c>
      <c r="F2728" s="22"/>
      <c r="G2728" s="46"/>
      <c r="H2728" s="46"/>
      <c r="I2728" s="71"/>
      <c r="J2728" s="260"/>
    </row>
    <row r="2729" spans="2:10" x14ac:dyDescent="0.25">
      <c r="B2729" s="293"/>
      <c r="C2729" s="80" t="s">
        <v>273</v>
      </c>
      <c r="D2729" s="70"/>
      <c r="E2729" s="45">
        <v>9.9550000000000018</v>
      </c>
      <c r="F2729" s="22"/>
      <c r="G2729" s="46"/>
      <c r="H2729" s="46"/>
      <c r="I2729" s="71"/>
      <c r="J2729" s="260"/>
    </row>
    <row r="2730" spans="2:10" x14ac:dyDescent="0.25">
      <c r="B2730" s="293"/>
      <c r="C2730" s="80" t="s">
        <v>274</v>
      </c>
      <c r="D2730" s="70"/>
      <c r="E2730" s="45">
        <v>15.400000000000002</v>
      </c>
      <c r="F2730" s="22"/>
      <c r="G2730" s="46"/>
      <c r="H2730" s="46"/>
      <c r="I2730" s="71"/>
      <c r="J2730" s="260"/>
    </row>
    <row r="2731" spans="2:10" x14ac:dyDescent="0.25">
      <c r="B2731" s="293"/>
      <c r="C2731" s="80" t="s">
        <v>275</v>
      </c>
      <c r="D2731" s="70"/>
      <c r="E2731" s="45">
        <v>9.0969999999999995</v>
      </c>
      <c r="F2731" s="22"/>
      <c r="G2731" s="46"/>
      <c r="H2731" s="46"/>
      <c r="I2731" s="71"/>
      <c r="J2731" s="260"/>
    </row>
    <row r="2732" spans="2:10" x14ac:dyDescent="0.25">
      <c r="B2732" s="293"/>
      <c r="C2732" s="80" t="s">
        <v>276</v>
      </c>
      <c r="D2732" s="70"/>
      <c r="E2732" s="45">
        <v>9.1080000000000005</v>
      </c>
      <c r="F2732" s="22"/>
      <c r="G2732" s="46"/>
      <c r="H2732" s="46"/>
      <c r="I2732" s="71"/>
      <c r="J2732" s="260"/>
    </row>
    <row r="2733" spans="2:10" x14ac:dyDescent="0.25">
      <c r="B2733" s="293"/>
      <c r="C2733" s="80" t="s">
        <v>97</v>
      </c>
      <c r="D2733" s="70"/>
      <c r="E2733" s="45">
        <v>13.123000000000001</v>
      </c>
      <c r="F2733" s="22"/>
      <c r="G2733" s="46"/>
      <c r="H2733" s="46"/>
      <c r="I2733" s="71"/>
      <c r="J2733" s="260"/>
    </row>
    <row r="2734" spans="2:10" x14ac:dyDescent="0.25">
      <c r="B2734" s="293"/>
      <c r="C2734" s="80" t="s">
        <v>278</v>
      </c>
      <c r="D2734" s="70"/>
      <c r="E2734" s="45">
        <v>10.813000000000001</v>
      </c>
      <c r="F2734" s="22"/>
      <c r="G2734" s="46"/>
      <c r="H2734" s="46"/>
      <c r="I2734" s="71"/>
      <c r="J2734" s="260"/>
    </row>
    <row r="2735" spans="2:10" x14ac:dyDescent="0.25">
      <c r="B2735" s="293"/>
      <c r="C2735" s="80" t="s">
        <v>279</v>
      </c>
      <c r="D2735" s="70"/>
      <c r="E2735" s="45">
        <v>9.1630000000000003</v>
      </c>
      <c r="F2735" s="22"/>
      <c r="G2735" s="46"/>
      <c r="H2735" s="46"/>
      <c r="I2735" s="71"/>
      <c r="J2735" s="260"/>
    </row>
    <row r="2736" spans="2:10" x14ac:dyDescent="0.25">
      <c r="B2736" s="293"/>
      <c r="C2736" s="80" t="s">
        <v>280</v>
      </c>
      <c r="D2736" s="70"/>
      <c r="E2736" s="45">
        <v>9.3719999999999999</v>
      </c>
      <c r="F2736" s="22"/>
      <c r="G2736" s="46"/>
      <c r="H2736" s="46"/>
      <c r="I2736" s="71"/>
      <c r="J2736" s="260"/>
    </row>
    <row r="2737" spans="2:10" x14ac:dyDescent="0.25">
      <c r="B2737" s="293"/>
      <c r="C2737" s="80" t="s">
        <v>640</v>
      </c>
      <c r="D2737" s="70"/>
      <c r="E2737" s="45">
        <v>8.4370000000000012</v>
      </c>
      <c r="F2737" s="22"/>
      <c r="G2737" s="46"/>
      <c r="H2737" s="46"/>
      <c r="I2737" s="71"/>
      <c r="J2737" s="260"/>
    </row>
    <row r="2738" spans="2:10" x14ac:dyDescent="0.25">
      <c r="B2738" s="293"/>
      <c r="C2738" s="80" t="s">
        <v>641</v>
      </c>
      <c r="D2738" s="70"/>
      <c r="E2738" s="45">
        <v>9.229000000000001</v>
      </c>
      <c r="F2738" s="22"/>
      <c r="G2738" s="46"/>
      <c r="H2738" s="46"/>
      <c r="I2738" s="71"/>
      <c r="J2738" s="260"/>
    </row>
    <row r="2739" spans="2:10" x14ac:dyDescent="0.25">
      <c r="B2739" s="293"/>
      <c r="C2739" s="80" t="s">
        <v>642</v>
      </c>
      <c r="D2739" s="70"/>
      <c r="E2739" s="45">
        <v>12.947000000000001</v>
      </c>
      <c r="F2739" s="22"/>
      <c r="G2739" s="46"/>
      <c r="H2739" s="46"/>
      <c r="I2739" s="71"/>
      <c r="J2739" s="260"/>
    </row>
    <row r="2740" spans="2:10" x14ac:dyDescent="0.25">
      <c r="B2740" s="293"/>
      <c r="C2740" s="80" t="s">
        <v>283</v>
      </c>
      <c r="D2740" s="70"/>
      <c r="E2740" s="45">
        <v>12.32</v>
      </c>
      <c r="F2740" s="22"/>
      <c r="G2740" s="46"/>
      <c r="H2740" s="46"/>
      <c r="I2740" s="71"/>
      <c r="J2740" s="260"/>
    </row>
    <row r="2741" spans="2:10" x14ac:dyDescent="0.25">
      <c r="B2741" s="293"/>
      <c r="C2741" s="80" t="s">
        <v>284</v>
      </c>
      <c r="D2741" s="70"/>
      <c r="E2741" s="45">
        <v>30.965</v>
      </c>
      <c r="F2741" s="22"/>
      <c r="G2741" s="46"/>
      <c r="H2741" s="46"/>
      <c r="I2741" s="71"/>
      <c r="J2741" s="260"/>
    </row>
    <row r="2742" spans="2:10" x14ac:dyDescent="0.25">
      <c r="B2742" s="293"/>
      <c r="C2742" s="64"/>
      <c r="D2742" s="70" t="s">
        <v>84</v>
      </c>
      <c r="E2742" s="56">
        <v>447.524</v>
      </c>
      <c r="F2742" s="22"/>
      <c r="G2742" s="46">
        <v>12.541380895141558</v>
      </c>
      <c r="H2742" s="46">
        <f>G2742*E2742</f>
        <v>5612.5689437173305</v>
      </c>
      <c r="I2742" s="46"/>
      <c r="J2742" s="60"/>
    </row>
    <row r="2743" spans="2:10" x14ac:dyDescent="0.25">
      <c r="B2743" s="293"/>
      <c r="C2743" s="64"/>
      <c r="D2743" s="70"/>
      <c r="E2743" s="45"/>
      <c r="F2743" s="22"/>
      <c r="G2743" s="46"/>
      <c r="H2743" s="46"/>
      <c r="I2743" s="47"/>
      <c r="J2743" s="60"/>
    </row>
    <row r="2744" spans="2:10" x14ac:dyDescent="0.25">
      <c r="B2744" s="293">
        <v>158</v>
      </c>
      <c r="C2744" s="73" t="s">
        <v>1320</v>
      </c>
      <c r="D2744" s="70"/>
      <c r="E2744" s="45"/>
      <c r="F2744" s="22"/>
      <c r="G2744" s="46"/>
      <c r="H2744" s="46"/>
      <c r="I2744" s="47"/>
      <c r="J2744" s="60"/>
    </row>
    <row r="2745" spans="2:10" ht="180" x14ac:dyDescent="0.25">
      <c r="B2745" s="293"/>
      <c r="C2745" s="59" t="s">
        <v>1321</v>
      </c>
      <c r="D2745" s="70"/>
      <c r="E2745" s="45"/>
      <c r="F2745" s="22"/>
      <c r="G2745" s="46"/>
      <c r="H2745" s="46"/>
      <c r="I2745" s="47"/>
      <c r="J2745" s="60"/>
    </row>
    <row r="2746" spans="2:10" x14ac:dyDescent="0.25">
      <c r="B2746" s="293"/>
      <c r="C2746" s="81" t="s">
        <v>214</v>
      </c>
      <c r="D2746" s="70"/>
      <c r="E2746" s="45">
        <v>11</v>
      </c>
      <c r="F2746" s="22"/>
      <c r="G2746" s="46"/>
      <c r="H2746" s="46"/>
      <c r="I2746" s="47"/>
      <c r="J2746" s="60"/>
    </row>
    <row r="2747" spans="2:10" x14ac:dyDescent="0.25">
      <c r="B2747" s="293"/>
      <c r="C2747" s="81" t="s">
        <v>215</v>
      </c>
      <c r="D2747" s="70"/>
      <c r="E2747" s="45">
        <v>16</v>
      </c>
      <c r="F2747" s="22"/>
      <c r="G2747" s="46"/>
      <c r="H2747" s="46"/>
      <c r="I2747" s="47"/>
      <c r="J2747" s="60"/>
    </row>
    <row r="2748" spans="2:10" x14ac:dyDescent="0.25">
      <c r="B2748" s="293"/>
      <c r="C2748" s="64"/>
      <c r="D2748" s="70" t="s">
        <v>21</v>
      </c>
      <c r="E2748" s="56">
        <v>27</v>
      </c>
      <c r="F2748" s="22"/>
      <c r="G2748" s="46">
        <v>275.91037969311429</v>
      </c>
      <c r="H2748" s="46">
        <f>G2748*E2748</f>
        <v>7449.5802517140855</v>
      </c>
      <c r="I2748" s="46"/>
      <c r="J2748" s="60"/>
    </row>
    <row r="2749" spans="2:10" x14ac:dyDescent="0.25">
      <c r="B2749" s="293"/>
      <c r="C2749" s="64"/>
      <c r="D2749" s="70"/>
      <c r="E2749" s="45"/>
      <c r="F2749" s="22"/>
      <c r="G2749" s="46"/>
      <c r="H2749" s="46"/>
      <c r="I2749" s="47"/>
      <c r="J2749" s="60"/>
    </row>
    <row r="2750" spans="2:10" x14ac:dyDescent="0.25">
      <c r="B2750" s="293">
        <v>159</v>
      </c>
      <c r="C2750" s="73" t="s">
        <v>1322</v>
      </c>
      <c r="D2750" s="70"/>
      <c r="E2750" s="45"/>
      <c r="F2750" s="22"/>
      <c r="G2750" s="46"/>
      <c r="H2750" s="46"/>
      <c r="I2750" s="47"/>
      <c r="J2750" s="60"/>
    </row>
    <row r="2751" spans="2:10" ht="375" x14ac:dyDescent="0.25">
      <c r="B2751" s="293"/>
      <c r="C2751" s="59" t="s">
        <v>1323</v>
      </c>
      <c r="D2751" s="70"/>
      <c r="E2751" s="45"/>
      <c r="F2751" s="22"/>
      <c r="G2751" s="46"/>
      <c r="H2751" s="46"/>
      <c r="I2751" s="47"/>
      <c r="J2751" s="60"/>
    </row>
    <row r="2752" spans="2:10" x14ac:dyDescent="0.25">
      <c r="B2752" s="293"/>
      <c r="C2752" s="81" t="s">
        <v>214</v>
      </c>
      <c r="D2752" s="70"/>
      <c r="E2752" s="45">
        <v>11</v>
      </c>
      <c r="F2752" s="22"/>
      <c r="G2752" s="46"/>
      <c r="H2752" s="46"/>
      <c r="I2752" s="47"/>
      <c r="J2752" s="60"/>
    </row>
    <row r="2753" spans="2:10" x14ac:dyDescent="0.25">
      <c r="B2753" s="293"/>
      <c r="C2753" s="81" t="s">
        <v>215</v>
      </c>
      <c r="D2753" s="70"/>
      <c r="E2753" s="45">
        <v>16</v>
      </c>
      <c r="F2753" s="22"/>
      <c r="G2753" s="46"/>
      <c r="H2753" s="46"/>
      <c r="I2753" s="47"/>
      <c r="J2753" s="60"/>
    </row>
    <row r="2754" spans="2:10" x14ac:dyDescent="0.25">
      <c r="B2754" s="293"/>
      <c r="C2754" s="64"/>
      <c r="D2754" s="70" t="s">
        <v>21</v>
      </c>
      <c r="E2754" s="56">
        <v>27</v>
      </c>
      <c r="F2754" s="22"/>
      <c r="G2754" s="46">
        <v>90.576639798244599</v>
      </c>
      <c r="H2754" s="46">
        <f>G2754*E2754</f>
        <v>2445.5692745526044</v>
      </c>
      <c r="I2754" s="46"/>
      <c r="J2754" s="60"/>
    </row>
    <row r="2755" spans="2:10" x14ac:dyDescent="0.25">
      <c r="B2755" s="293"/>
      <c r="C2755" s="64"/>
      <c r="D2755" s="70"/>
      <c r="E2755" s="45"/>
      <c r="F2755" s="22"/>
      <c r="G2755" s="46"/>
      <c r="H2755" s="46"/>
      <c r="I2755" s="47"/>
      <c r="J2755" s="60"/>
    </row>
    <row r="2756" spans="2:10" x14ac:dyDescent="0.25">
      <c r="B2756" s="293">
        <v>160</v>
      </c>
      <c r="C2756" s="73" t="s">
        <v>1324</v>
      </c>
      <c r="D2756" s="70"/>
      <c r="E2756" s="45"/>
      <c r="F2756" s="22"/>
      <c r="G2756" s="46"/>
      <c r="H2756" s="46"/>
      <c r="I2756" s="47"/>
      <c r="J2756" s="60"/>
    </row>
    <row r="2757" spans="2:10" ht="210" x14ac:dyDescent="0.25">
      <c r="B2757" s="293"/>
      <c r="C2757" s="59" t="s">
        <v>1325</v>
      </c>
      <c r="D2757" s="70"/>
      <c r="E2757" s="45"/>
      <c r="F2757" s="22"/>
      <c r="G2757" s="46"/>
      <c r="H2757" s="46"/>
      <c r="I2757" s="47"/>
      <c r="J2757" s="60"/>
    </row>
    <row r="2758" spans="2:10" x14ac:dyDescent="0.25">
      <c r="B2758" s="293"/>
      <c r="C2758" s="115" t="s">
        <v>620</v>
      </c>
      <c r="D2758" s="70"/>
      <c r="E2758" s="45">
        <v>34.088999999999999</v>
      </c>
      <c r="F2758" s="22"/>
      <c r="G2758" s="46"/>
      <c r="H2758" s="46"/>
      <c r="I2758" s="71"/>
      <c r="J2758" s="260"/>
    </row>
    <row r="2759" spans="2:10" x14ac:dyDescent="0.25">
      <c r="B2759" s="293"/>
      <c r="C2759" s="115" t="s">
        <v>623</v>
      </c>
      <c r="D2759" s="70"/>
      <c r="E2759" s="45">
        <v>158.0975</v>
      </c>
      <c r="F2759" s="22"/>
      <c r="G2759" s="46"/>
      <c r="H2759" s="46"/>
      <c r="I2759" s="71"/>
      <c r="J2759" s="260"/>
    </row>
    <row r="2760" spans="2:10" x14ac:dyDescent="0.25">
      <c r="B2760" s="293"/>
      <c r="C2760" s="115" t="s">
        <v>624</v>
      </c>
      <c r="D2760" s="70"/>
      <c r="E2760" s="45">
        <v>81.191000000000003</v>
      </c>
      <c r="F2760" s="22"/>
      <c r="G2760" s="46"/>
      <c r="H2760" s="46"/>
      <c r="I2760" s="71"/>
      <c r="J2760" s="260"/>
    </row>
    <row r="2761" spans="2:10" x14ac:dyDescent="0.25">
      <c r="B2761" s="293"/>
      <c r="C2761" s="64"/>
      <c r="D2761" s="70" t="s">
        <v>34</v>
      </c>
      <c r="E2761" s="56">
        <v>273.3775</v>
      </c>
      <c r="F2761" s="22"/>
      <c r="G2761" s="46">
        <v>70.509683611763506</v>
      </c>
      <c r="H2761" s="46">
        <f>G2761*E2761</f>
        <v>19275.761031574879</v>
      </c>
      <c r="I2761" s="46"/>
      <c r="J2761" s="260"/>
    </row>
    <row r="2762" spans="2:10" x14ac:dyDescent="0.25">
      <c r="B2762" s="293"/>
      <c r="C2762" s="64"/>
      <c r="D2762" s="70"/>
      <c r="E2762" s="45"/>
      <c r="F2762" s="22"/>
      <c r="G2762" s="46"/>
      <c r="H2762" s="46"/>
      <c r="I2762" s="47"/>
      <c r="J2762" s="60"/>
    </row>
    <row r="2763" spans="2:10" x14ac:dyDescent="0.25">
      <c r="B2763" s="293">
        <v>161</v>
      </c>
      <c r="C2763" s="73" t="s">
        <v>1326</v>
      </c>
      <c r="D2763" s="70"/>
      <c r="E2763" s="45"/>
      <c r="F2763" s="22"/>
      <c r="G2763" s="46"/>
      <c r="H2763" s="46"/>
      <c r="I2763" s="47"/>
      <c r="J2763" s="60"/>
    </row>
    <row r="2764" spans="2:10" ht="360" x14ac:dyDescent="0.25">
      <c r="B2764" s="293"/>
      <c r="C2764" s="59" t="s">
        <v>1327</v>
      </c>
      <c r="D2764" s="70"/>
      <c r="E2764" s="45"/>
      <c r="F2764" s="22"/>
      <c r="G2764" s="46"/>
      <c r="H2764" s="46"/>
      <c r="I2764" s="47"/>
      <c r="J2764" s="60"/>
    </row>
    <row r="2765" spans="2:10" x14ac:dyDescent="0.25">
      <c r="B2765" s="293"/>
      <c r="C2765" s="115" t="s">
        <v>620</v>
      </c>
      <c r="D2765" s="70"/>
      <c r="E2765" s="45">
        <v>34.088999999999999</v>
      </c>
      <c r="F2765" s="22"/>
      <c r="G2765" s="46"/>
      <c r="H2765" s="46"/>
      <c r="I2765" s="71"/>
      <c r="J2765" s="260"/>
    </row>
    <row r="2766" spans="2:10" x14ac:dyDescent="0.25">
      <c r="B2766" s="293"/>
      <c r="C2766" s="115" t="s">
        <v>623</v>
      </c>
      <c r="D2766" s="70"/>
      <c r="E2766" s="45">
        <v>158.0975</v>
      </c>
      <c r="F2766" s="22"/>
      <c r="G2766" s="46"/>
      <c r="H2766" s="46"/>
      <c r="I2766" s="71"/>
      <c r="J2766" s="260"/>
    </row>
    <row r="2767" spans="2:10" x14ac:dyDescent="0.25">
      <c r="B2767" s="293"/>
      <c r="C2767" s="115" t="s">
        <v>624</v>
      </c>
      <c r="D2767" s="70"/>
      <c r="E2767" s="45">
        <v>81.191000000000003</v>
      </c>
      <c r="F2767" s="22"/>
      <c r="G2767" s="46"/>
      <c r="H2767" s="46"/>
      <c r="I2767" s="71"/>
      <c r="J2767" s="260"/>
    </row>
    <row r="2768" spans="2:10" x14ac:dyDescent="0.25">
      <c r="B2768" s="293"/>
      <c r="C2768" s="64"/>
      <c r="D2768" s="70" t="s">
        <v>34</v>
      </c>
      <c r="E2768" s="56">
        <v>273.3775</v>
      </c>
      <c r="F2768" s="22"/>
      <c r="G2768" s="46">
        <v>62.706904475707795</v>
      </c>
      <c r="H2768" s="46">
        <f>G2768*E2768</f>
        <v>17142.656778307806</v>
      </c>
      <c r="I2768" s="46"/>
      <c r="J2768" s="260"/>
    </row>
    <row r="2769" spans="2:10" x14ac:dyDescent="0.25">
      <c r="B2769" s="293"/>
      <c r="C2769" s="64"/>
      <c r="D2769" s="70"/>
      <c r="E2769" s="45"/>
      <c r="F2769" s="22"/>
      <c r="G2769" s="46"/>
      <c r="H2769" s="46"/>
      <c r="I2769" s="47"/>
      <c r="J2769" s="60"/>
    </row>
    <row r="2770" spans="2:10" x14ac:dyDescent="0.25">
      <c r="B2770" s="293">
        <v>162</v>
      </c>
      <c r="C2770" s="73" t="s">
        <v>1328</v>
      </c>
      <c r="D2770" s="70"/>
      <c r="E2770" s="45"/>
      <c r="F2770" s="22"/>
      <c r="G2770" s="46"/>
      <c r="H2770" s="46"/>
      <c r="I2770" s="47"/>
      <c r="J2770" s="60"/>
    </row>
    <row r="2771" spans="2:10" ht="75" x14ac:dyDescent="0.25">
      <c r="B2771" s="293"/>
      <c r="C2771" s="59" t="s">
        <v>1329</v>
      </c>
      <c r="D2771" s="70"/>
      <c r="E2771" s="45"/>
      <c r="F2771" s="22"/>
      <c r="G2771" s="46"/>
      <c r="H2771" s="46"/>
      <c r="I2771" s="47"/>
      <c r="J2771" s="60"/>
    </row>
    <row r="2772" spans="2:10" x14ac:dyDescent="0.25">
      <c r="B2772" s="293"/>
      <c r="C2772" s="81" t="s">
        <v>321</v>
      </c>
      <c r="D2772" s="70" t="s">
        <v>84</v>
      </c>
      <c r="E2772" s="56">
        <v>38.753</v>
      </c>
      <c r="F2772" s="22"/>
      <c r="G2772" s="46">
        <v>70.509683611763506</v>
      </c>
      <c r="H2772" s="46">
        <f>G2772*E2772</f>
        <v>2732.4617690066711</v>
      </c>
      <c r="I2772" s="46"/>
      <c r="J2772" s="60"/>
    </row>
    <row r="2773" spans="2:10" x14ac:dyDescent="0.25">
      <c r="B2773" s="293"/>
      <c r="C2773" s="64"/>
      <c r="D2773" s="70"/>
      <c r="E2773" s="45"/>
      <c r="F2773" s="22"/>
      <c r="G2773" s="46"/>
      <c r="H2773" s="46"/>
      <c r="I2773" s="47"/>
      <c r="J2773" s="60"/>
    </row>
    <row r="2774" spans="2:10" x14ac:dyDescent="0.25">
      <c r="B2774" s="293">
        <v>163</v>
      </c>
      <c r="C2774" s="73" t="s">
        <v>1330</v>
      </c>
      <c r="D2774" s="70"/>
      <c r="E2774" s="45"/>
      <c r="F2774" s="22"/>
      <c r="G2774" s="46"/>
      <c r="H2774" s="46"/>
      <c r="I2774" s="47"/>
      <c r="J2774" s="60"/>
    </row>
    <row r="2775" spans="2:10" ht="240" x14ac:dyDescent="0.25">
      <c r="B2775" s="293"/>
      <c r="C2775" s="59" t="s">
        <v>1331</v>
      </c>
      <c r="D2775" s="70"/>
      <c r="E2775" s="45"/>
      <c r="F2775" s="22"/>
      <c r="G2775" s="46"/>
      <c r="H2775" s="46"/>
      <c r="I2775" s="47"/>
      <c r="J2775" s="60"/>
    </row>
    <row r="2776" spans="2:10" x14ac:dyDescent="0.25">
      <c r="B2776" s="293"/>
      <c r="C2776" s="81" t="s">
        <v>321</v>
      </c>
      <c r="D2776" s="70" t="s">
        <v>84</v>
      </c>
      <c r="E2776" s="56">
        <v>38.753</v>
      </c>
      <c r="F2776" s="22"/>
      <c r="G2776" s="46">
        <v>62.706904475707795</v>
      </c>
      <c r="H2776" s="46">
        <f>G2776*E2776</f>
        <v>2430.0806691471043</v>
      </c>
      <c r="I2776" s="46"/>
      <c r="J2776" s="60"/>
    </row>
    <row r="2777" spans="2:10" x14ac:dyDescent="0.25">
      <c r="B2777" s="293"/>
      <c r="C2777" s="64"/>
      <c r="D2777" s="70"/>
      <c r="E2777" s="45"/>
      <c r="F2777" s="22"/>
      <c r="G2777" s="46"/>
      <c r="H2777" s="46"/>
      <c r="I2777" s="47"/>
      <c r="J2777" s="60"/>
    </row>
    <row r="2778" spans="2:10" x14ac:dyDescent="0.25">
      <c r="B2778" s="293">
        <v>164</v>
      </c>
      <c r="C2778" s="73" t="s">
        <v>1332</v>
      </c>
      <c r="D2778" s="70"/>
      <c r="E2778" s="45"/>
      <c r="F2778" s="22"/>
      <c r="G2778" s="46"/>
      <c r="H2778" s="46"/>
      <c r="I2778" s="47"/>
      <c r="J2778" s="60"/>
    </row>
    <row r="2779" spans="2:10" ht="90" x14ac:dyDescent="0.25">
      <c r="B2779" s="293"/>
      <c r="C2779" s="59" t="s">
        <v>1333</v>
      </c>
      <c r="D2779" s="70"/>
      <c r="E2779" s="45"/>
      <c r="F2779" s="22"/>
      <c r="G2779" s="46"/>
      <c r="H2779" s="46"/>
      <c r="I2779" s="47"/>
      <c r="J2779" s="60"/>
    </row>
    <row r="2780" spans="2:10" x14ac:dyDescent="0.25">
      <c r="B2780" s="293"/>
      <c r="C2780" s="69" t="s">
        <v>82</v>
      </c>
      <c r="D2780" s="70"/>
      <c r="E2780" s="45">
        <v>8.1289999999999996</v>
      </c>
      <c r="F2780" s="22"/>
      <c r="G2780" s="46"/>
      <c r="H2780" s="46"/>
      <c r="I2780" s="47"/>
      <c r="J2780" s="60"/>
    </row>
    <row r="2781" spans="2:10" x14ac:dyDescent="0.25">
      <c r="B2781" s="293"/>
      <c r="C2781" s="80" t="s">
        <v>1334</v>
      </c>
      <c r="D2781" s="70"/>
      <c r="E2781" s="45">
        <v>15.059000000000001</v>
      </c>
      <c r="F2781" s="22"/>
      <c r="G2781" s="46"/>
      <c r="H2781" s="46"/>
      <c r="I2781" s="71"/>
      <c r="J2781" s="260"/>
    </row>
    <row r="2782" spans="2:10" x14ac:dyDescent="0.25">
      <c r="B2782" s="293"/>
      <c r="C2782" s="115" t="s">
        <v>618</v>
      </c>
      <c r="D2782" s="70"/>
      <c r="E2782" s="45">
        <v>51.59</v>
      </c>
      <c r="F2782" s="22"/>
      <c r="G2782" s="46"/>
      <c r="H2782" s="46"/>
      <c r="I2782" s="71"/>
      <c r="J2782" s="260"/>
    </row>
    <row r="2783" spans="2:10" x14ac:dyDescent="0.25">
      <c r="B2783" s="293"/>
      <c r="C2783" s="115" t="s">
        <v>1335</v>
      </c>
      <c r="D2783" s="70"/>
      <c r="E2783" s="45">
        <v>6.2039999999999997</v>
      </c>
      <c r="F2783" s="22"/>
      <c r="G2783" s="46"/>
      <c r="H2783" s="46"/>
      <c r="I2783" s="71"/>
      <c r="J2783" s="260"/>
    </row>
    <row r="2784" spans="2:10" x14ac:dyDescent="0.25">
      <c r="B2784" s="293"/>
      <c r="C2784" s="115" t="s">
        <v>622</v>
      </c>
      <c r="D2784" s="70"/>
      <c r="E2784" s="45">
        <v>85.195000000000007</v>
      </c>
      <c r="F2784" s="22"/>
      <c r="G2784" s="46"/>
      <c r="H2784" s="46"/>
      <c r="I2784" s="71"/>
      <c r="J2784" s="260"/>
    </row>
    <row r="2785" spans="2:10" x14ac:dyDescent="0.25">
      <c r="B2785" s="293"/>
      <c r="C2785" s="81"/>
      <c r="D2785" s="51" t="s">
        <v>34</v>
      </c>
      <c r="E2785" s="56">
        <v>166.17700000000002</v>
      </c>
      <c r="F2785" s="22"/>
      <c r="G2785" s="46">
        <v>72.461311838595677</v>
      </c>
      <c r="H2785" s="46">
        <f>G2785*E2785</f>
        <v>12041.403417402315</v>
      </c>
      <c r="I2785" s="46"/>
      <c r="J2785" s="60"/>
    </row>
    <row r="2786" spans="2:10" x14ac:dyDescent="0.25">
      <c r="B2786" s="293"/>
      <c r="C2786" s="64"/>
      <c r="D2786" s="70"/>
      <c r="E2786" s="45"/>
      <c r="F2786" s="22"/>
      <c r="G2786" s="46"/>
      <c r="H2786" s="46"/>
      <c r="I2786" s="47"/>
      <c r="J2786" s="60"/>
    </row>
    <row r="2787" spans="2:10" x14ac:dyDescent="0.25">
      <c r="B2787" s="293">
        <v>165</v>
      </c>
      <c r="C2787" s="73" t="s">
        <v>1336</v>
      </c>
      <c r="D2787" s="70"/>
      <c r="E2787" s="45"/>
      <c r="F2787" s="22"/>
      <c r="G2787" s="46"/>
      <c r="H2787" s="46"/>
      <c r="I2787" s="47"/>
      <c r="J2787" s="60"/>
    </row>
    <row r="2788" spans="2:10" ht="240" x14ac:dyDescent="0.25">
      <c r="B2788" s="293"/>
      <c r="C2788" s="59" t="s">
        <v>1337</v>
      </c>
      <c r="D2788" s="70"/>
      <c r="E2788" s="45"/>
      <c r="F2788" s="22"/>
      <c r="G2788" s="46"/>
      <c r="H2788" s="46"/>
      <c r="I2788" s="47"/>
      <c r="J2788" s="60"/>
    </row>
    <row r="2789" spans="2:10" x14ac:dyDescent="0.25">
      <c r="B2789" s="293"/>
      <c r="C2789" s="69" t="s">
        <v>82</v>
      </c>
      <c r="D2789" s="70"/>
      <c r="E2789" s="45">
        <v>8.1289999999999996</v>
      </c>
      <c r="F2789" s="22"/>
      <c r="G2789" s="46"/>
      <c r="H2789" s="46"/>
      <c r="I2789" s="47"/>
      <c r="J2789" s="60"/>
    </row>
    <row r="2790" spans="2:10" x14ac:dyDescent="0.25">
      <c r="B2790" s="293"/>
      <c r="C2790" s="80" t="s">
        <v>1334</v>
      </c>
      <c r="D2790" s="70"/>
      <c r="E2790" s="45">
        <v>15.059000000000001</v>
      </c>
      <c r="F2790" s="22"/>
      <c r="G2790" s="46"/>
      <c r="H2790" s="46"/>
      <c r="I2790" s="71"/>
      <c r="J2790" s="260"/>
    </row>
    <row r="2791" spans="2:10" x14ac:dyDescent="0.25">
      <c r="B2791" s="293"/>
      <c r="C2791" s="115" t="s">
        <v>618</v>
      </c>
      <c r="D2791" s="70"/>
      <c r="E2791" s="45">
        <v>51.59</v>
      </c>
      <c r="F2791" s="22"/>
      <c r="G2791" s="46"/>
      <c r="H2791" s="46"/>
      <c r="I2791" s="71"/>
      <c r="J2791" s="260"/>
    </row>
    <row r="2792" spans="2:10" x14ac:dyDescent="0.25">
      <c r="B2792" s="293"/>
      <c r="C2792" s="115" t="s">
        <v>1335</v>
      </c>
      <c r="D2792" s="70"/>
      <c r="E2792" s="45">
        <v>6.2039999999999997</v>
      </c>
      <c r="F2792" s="22"/>
      <c r="G2792" s="46"/>
      <c r="H2792" s="46"/>
      <c r="I2792" s="71"/>
      <c r="J2792" s="260"/>
    </row>
    <row r="2793" spans="2:10" x14ac:dyDescent="0.25">
      <c r="B2793" s="293"/>
      <c r="C2793" s="115" t="s">
        <v>622</v>
      </c>
      <c r="D2793" s="70"/>
      <c r="E2793" s="45">
        <v>85.195000000000007</v>
      </c>
      <c r="F2793" s="22"/>
      <c r="G2793" s="46"/>
      <c r="H2793" s="46"/>
      <c r="I2793" s="71"/>
      <c r="J2793" s="260"/>
    </row>
    <row r="2794" spans="2:10" x14ac:dyDescent="0.25">
      <c r="B2794" s="293"/>
      <c r="C2794" s="171" t="s">
        <v>288</v>
      </c>
      <c r="D2794" s="101"/>
      <c r="E2794" s="45">
        <v>66.550000000000011</v>
      </c>
      <c r="F2794" s="22"/>
      <c r="G2794" s="82"/>
      <c r="H2794" s="82"/>
      <c r="I2794" s="83"/>
      <c r="J2794" s="263"/>
    </row>
    <row r="2795" spans="2:10" x14ac:dyDescent="0.25">
      <c r="B2795" s="293"/>
      <c r="C2795" s="81"/>
      <c r="D2795" s="51" t="s">
        <v>34</v>
      </c>
      <c r="E2795" s="56">
        <v>232.72700000000003</v>
      </c>
      <c r="F2795" s="22"/>
      <c r="G2795" s="46">
        <v>48.772036814439403</v>
      </c>
      <c r="H2795" s="46">
        <f>G2795*E2795</f>
        <v>11350.56981171404</v>
      </c>
      <c r="I2795" s="46"/>
      <c r="J2795" s="60"/>
    </row>
    <row r="2796" spans="2:10" x14ac:dyDescent="0.25">
      <c r="B2796" s="293"/>
      <c r="C2796" s="64"/>
      <c r="D2796" s="70"/>
      <c r="E2796" s="45"/>
      <c r="F2796" s="22"/>
      <c r="G2796" s="46"/>
      <c r="H2796" s="46"/>
      <c r="I2796" s="47"/>
      <c r="J2796" s="60"/>
    </row>
    <row r="2797" spans="2:10" x14ac:dyDescent="0.25">
      <c r="B2797" s="293">
        <v>166</v>
      </c>
      <c r="C2797" s="73" t="s">
        <v>1338</v>
      </c>
      <c r="D2797" s="70"/>
      <c r="E2797" s="45"/>
      <c r="F2797" s="22"/>
      <c r="G2797" s="46"/>
      <c r="H2797" s="46"/>
      <c r="I2797" s="47"/>
      <c r="J2797" s="60"/>
    </row>
    <row r="2798" spans="2:10" ht="105" x14ac:dyDescent="0.25">
      <c r="B2798" s="293"/>
      <c r="C2798" s="59" t="s">
        <v>1339</v>
      </c>
      <c r="D2798" s="70"/>
      <c r="E2798" s="45"/>
      <c r="F2798" s="22"/>
      <c r="G2798" s="46"/>
      <c r="H2798" s="46"/>
      <c r="I2798" s="47"/>
      <c r="J2798" s="60"/>
    </row>
    <row r="2799" spans="2:10" x14ac:dyDescent="0.25">
      <c r="B2799" s="293"/>
      <c r="C2799" s="80" t="s">
        <v>1334</v>
      </c>
      <c r="D2799" s="70"/>
      <c r="E2799" s="45">
        <v>16.654000000000003</v>
      </c>
      <c r="F2799" s="22"/>
      <c r="G2799" s="46"/>
      <c r="H2799" s="46"/>
      <c r="I2799" s="71"/>
      <c r="J2799" s="260"/>
    </row>
    <row r="2800" spans="2:10" x14ac:dyDescent="0.25">
      <c r="B2800" s="293"/>
      <c r="C2800" s="115" t="s">
        <v>618</v>
      </c>
      <c r="D2800" s="70"/>
      <c r="E2800" s="45">
        <v>29.59</v>
      </c>
      <c r="F2800" s="22"/>
      <c r="G2800" s="46"/>
      <c r="H2800" s="46"/>
      <c r="I2800" s="71"/>
      <c r="J2800" s="260"/>
    </row>
    <row r="2801" spans="2:10" x14ac:dyDescent="0.25">
      <c r="B2801" s="293"/>
      <c r="C2801" s="115" t="s">
        <v>1335</v>
      </c>
      <c r="D2801" s="70"/>
      <c r="E2801" s="45">
        <v>4.8950000000000005</v>
      </c>
      <c r="F2801" s="22"/>
      <c r="G2801" s="46"/>
      <c r="H2801" s="46"/>
      <c r="I2801" s="71"/>
      <c r="J2801" s="260"/>
    </row>
    <row r="2802" spans="2:10" x14ac:dyDescent="0.25">
      <c r="B2802" s="293"/>
      <c r="C2802" s="115" t="s">
        <v>622</v>
      </c>
      <c r="D2802" s="70"/>
      <c r="E2802" s="45">
        <v>35.343000000000004</v>
      </c>
      <c r="F2802" s="22"/>
      <c r="G2802" s="46"/>
      <c r="H2802" s="46"/>
      <c r="I2802" s="71"/>
      <c r="J2802" s="260"/>
    </row>
    <row r="2803" spans="2:10" x14ac:dyDescent="0.25">
      <c r="B2803" s="293"/>
      <c r="C2803" s="115" t="s">
        <v>321</v>
      </c>
      <c r="D2803" s="70"/>
      <c r="E2803" s="45">
        <v>15.510000000000002</v>
      </c>
      <c r="F2803" s="22"/>
      <c r="G2803" s="46"/>
      <c r="H2803" s="46"/>
      <c r="I2803" s="71"/>
      <c r="J2803" s="260"/>
    </row>
    <row r="2804" spans="2:10" x14ac:dyDescent="0.25">
      <c r="B2804" s="293"/>
      <c r="C2804" s="115" t="s">
        <v>1340</v>
      </c>
      <c r="D2804" s="70"/>
      <c r="E2804" s="45">
        <v>39.325000000000003</v>
      </c>
      <c r="F2804" s="22"/>
      <c r="G2804" s="46"/>
      <c r="H2804" s="46"/>
      <c r="I2804" s="71"/>
      <c r="J2804" s="260"/>
    </row>
    <row r="2805" spans="2:10" x14ac:dyDescent="0.25">
      <c r="B2805" s="293"/>
      <c r="C2805" s="81"/>
      <c r="D2805" s="51" t="s">
        <v>84</v>
      </c>
      <c r="E2805" s="56">
        <v>141.31700000000001</v>
      </c>
      <c r="F2805" s="22"/>
      <c r="G2805" s="46">
        <v>27.869735322536798</v>
      </c>
      <c r="H2805" s="46">
        <f>G2805*E2805</f>
        <v>3938.4673865749328</v>
      </c>
      <c r="I2805" s="46"/>
      <c r="J2805" s="60"/>
    </row>
    <row r="2806" spans="2:10" x14ac:dyDescent="0.25">
      <c r="B2806" s="293"/>
      <c r="C2806" s="64"/>
      <c r="D2806" s="70"/>
      <c r="E2806" s="45"/>
      <c r="F2806" s="22"/>
      <c r="G2806" s="46"/>
      <c r="H2806" s="46"/>
      <c r="I2806" s="47"/>
      <c r="J2806" s="60"/>
    </row>
    <row r="2807" spans="2:10" x14ac:dyDescent="0.25">
      <c r="B2807" s="293">
        <v>167</v>
      </c>
      <c r="C2807" s="73" t="s">
        <v>1341</v>
      </c>
      <c r="D2807" s="70"/>
      <c r="E2807" s="45"/>
      <c r="F2807" s="22"/>
      <c r="G2807" s="46"/>
      <c r="H2807" s="46"/>
      <c r="I2807" s="47"/>
      <c r="J2807" s="60"/>
    </row>
    <row r="2808" spans="2:10" ht="150" x14ac:dyDescent="0.25">
      <c r="B2808" s="293"/>
      <c r="C2808" s="59" t="s">
        <v>1342</v>
      </c>
      <c r="D2808" s="70"/>
      <c r="E2808" s="45"/>
      <c r="F2808" s="22"/>
      <c r="G2808" s="46"/>
      <c r="H2808" s="46"/>
      <c r="I2808" s="47"/>
      <c r="J2808" s="60"/>
    </row>
    <row r="2809" spans="2:10" x14ac:dyDescent="0.25">
      <c r="B2809" s="293"/>
      <c r="C2809" s="80" t="s">
        <v>1334</v>
      </c>
      <c r="D2809" s="70"/>
      <c r="E2809" s="45">
        <v>16.654000000000003</v>
      </c>
      <c r="F2809" s="22"/>
      <c r="G2809" s="46"/>
      <c r="H2809" s="46"/>
      <c r="I2809" s="71"/>
      <c r="J2809" s="260"/>
    </row>
    <row r="2810" spans="2:10" x14ac:dyDescent="0.25">
      <c r="B2810" s="293"/>
      <c r="C2810" s="115" t="s">
        <v>618</v>
      </c>
      <c r="D2810" s="70"/>
      <c r="E2810" s="45">
        <v>29.59</v>
      </c>
      <c r="F2810" s="22"/>
      <c r="G2810" s="46"/>
      <c r="H2810" s="46"/>
      <c r="I2810" s="71"/>
      <c r="J2810" s="260"/>
    </row>
    <row r="2811" spans="2:10" x14ac:dyDescent="0.25">
      <c r="B2811" s="293"/>
      <c r="C2811" s="115" t="s">
        <v>1335</v>
      </c>
      <c r="D2811" s="70"/>
      <c r="E2811" s="45">
        <v>4.8950000000000005</v>
      </c>
      <c r="F2811" s="22"/>
      <c r="G2811" s="46"/>
      <c r="H2811" s="46"/>
      <c r="I2811" s="71"/>
      <c r="J2811" s="260"/>
    </row>
    <row r="2812" spans="2:10" x14ac:dyDescent="0.25">
      <c r="B2812" s="293"/>
      <c r="C2812" s="115" t="s">
        <v>622</v>
      </c>
      <c r="D2812" s="70"/>
      <c r="E2812" s="45">
        <v>35.343000000000004</v>
      </c>
      <c r="F2812" s="22"/>
      <c r="G2812" s="46"/>
      <c r="H2812" s="46"/>
      <c r="I2812" s="71"/>
      <c r="J2812" s="260"/>
    </row>
    <row r="2813" spans="2:10" x14ac:dyDescent="0.25">
      <c r="B2813" s="293"/>
      <c r="C2813" s="115" t="s">
        <v>321</v>
      </c>
      <c r="D2813" s="70"/>
      <c r="E2813" s="45">
        <v>15.510000000000002</v>
      </c>
      <c r="F2813" s="22"/>
      <c r="G2813" s="46"/>
      <c r="H2813" s="46"/>
      <c r="I2813" s="71"/>
      <c r="J2813" s="260"/>
    </row>
    <row r="2814" spans="2:10" x14ac:dyDescent="0.25">
      <c r="B2814" s="293"/>
      <c r="C2814" s="115" t="s">
        <v>1340</v>
      </c>
      <c r="D2814" s="70"/>
      <c r="E2814" s="45">
        <v>39.325000000000003</v>
      </c>
      <c r="F2814" s="22"/>
      <c r="G2814" s="46"/>
      <c r="H2814" s="46"/>
      <c r="I2814" s="71"/>
      <c r="J2814" s="260"/>
    </row>
    <row r="2815" spans="2:10" x14ac:dyDescent="0.25">
      <c r="B2815" s="293"/>
      <c r="C2815" s="81"/>
      <c r="D2815" s="51" t="s">
        <v>84</v>
      </c>
      <c r="E2815" s="56">
        <v>141.31700000000001</v>
      </c>
      <c r="F2815" s="22"/>
      <c r="G2815" s="46">
        <v>12.541380895141558</v>
      </c>
      <c r="H2815" s="46">
        <f>G2815*E2815</f>
        <v>1772.3103239587197</v>
      </c>
      <c r="I2815" s="46"/>
      <c r="J2815" s="60"/>
    </row>
    <row r="2816" spans="2:10" x14ac:dyDescent="0.25">
      <c r="B2816" s="293"/>
      <c r="C2816" s="64"/>
      <c r="D2816" s="70"/>
      <c r="E2816" s="45"/>
      <c r="F2816" s="22"/>
      <c r="G2816" s="46"/>
      <c r="H2816" s="46"/>
      <c r="I2816" s="47"/>
      <c r="J2816" s="60"/>
    </row>
    <row r="2817" spans="2:10" x14ac:dyDescent="0.25">
      <c r="B2817" s="293">
        <v>168</v>
      </c>
      <c r="C2817" s="73" t="s">
        <v>1343</v>
      </c>
      <c r="D2817" s="70"/>
      <c r="E2817" s="45"/>
      <c r="F2817" s="22"/>
      <c r="G2817" s="46"/>
      <c r="H2817" s="46"/>
      <c r="I2817" s="47"/>
      <c r="J2817" s="60"/>
    </row>
    <row r="2818" spans="2:10" ht="135" x14ac:dyDescent="0.25">
      <c r="B2818" s="293"/>
      <c r="C2818" s="59" t="s">
        <v>1344</v>
      </c>
      <c r="D2818" s="70"/>
      <c r="E2818" s="45"/>
      <c r="F2818" s="22"/>
      <c r="G2818" s="46"/>
      <c r="H2818" s="46"/>
      <c r="I2818" s="47"/>
      <c r="J2818" s="60"/>
    </row>
    <row r="2819" spans="2:10" x14ac:dyDescent="0.25">
      <c r="B2819" s="293"/>
      <c r="C2819" s="115" t="s">
        <v>1345</v>
      </c>
      <c r="D2819" s="70"/>
      <c r="E2819" s="45">
        <v>13.090000000000002</v>
      </c>
      <c r="F2819" s="22"/>
      <c r="G2819" s="46"/>
      <c r="H2819" s="46"/>
      <c r="I2819" s="47"/>
      <c r="J2819" s="60"/>
    </row>
    <row r="2820" spans="2:10" x14ac:dyDescent="0.25">
      <c r="B2820" s="293"/>
      <c r="C2820" s="115" t="s">
        <v>378</v>
      </c>
      <c r="D2820" s="70"/>
      <c r="E2820" s="45">
        <v>43.527000000000001</v>
      </c>
      <c r="F2820" s="22"/>
      <c r="G2820" s="46"/>
      <c r="H2820" s="46"/>
      <c r="I2820" s="47"/>
      <c r="J2820" s="60"/>
    </row>
    <row r="2821" spans="2:10" x14ac:dyDescent="0.25">
      <c r="B2821" s="293"/>
      <c r="C2821" s="115" t="s">
        <v>616</v>
      </c>
      <c r="D2821" s="70"/>
      <c r="E2821" s="45">
        <v>90.337500000000006</v>
      </c>
      <c r="F2821" s="22"/>
      <c r="G2821" s="46"/>
      <c r="H2821" s="46"/>
      <c r="I2821" s="71"/>
      <c r="J2821" s="260"/>
    </row>
    <row r="2822" spans="2:10" x14ac:dyDescent="0.25">
      <c r="B2822" s="293"/>
      <c r="C2822" s="115" t="s">
        <v>617</v>
      </c>
      <c r="D2822" s="70"/>
      <c r="E2822" s="45">
        <v>64.900000000000006</v>
      </c>
      <c r="F2822" s="22"/>
      <c r="G2822" s="46"/>
      <c r="H2822" s="46"/>
      <c r="I2822" s="71"/>
      <c r="J2822" s="260"/>
    </row>
    <row r="2823" spans="2:10" x14ac:dyDescent="0.25">
      <c r="B2823" s="293"/>
      <c r="C2823" s="115" t="s">
        <v>1346</v>
      </c>
      <c r="D2823" s="70"/>
      <c r="E2823" s="45">
        <v>36.355000000000011</v>
      </c>
      <c r="F2823" s="22"/>
      <c r="G2823" s="46"/>
      <c r="H2823" s="46"/>
      <c r="I2823" s="71"/>
      <c r="J2823" s="260"/>
    </row>
    <row r="2824" spans="2:10" x14ac:dyDescent="0.25">
      <c r="B2824" s="293"/>
      <c r="C2824" s="115" t="s">
        <v>1347</v>
      </c>
      <c r="D2824" s="70"/>
      <c r="E2824" s="45">
        <v>13.948</v>
      </c>
      <c r="F2824" s="22"/>
      <c r="G2824" s="46"/>
      <c r="H2824" s="46"/>
      <c r="I2824" s="71"/>
      <c r="J2824" s="260"/>
    </row>
    <row r="2825" spans="2:10" x14ac:dyDescent="0.25">
      <c r="B2825" s="293"/>
      <c r="C2825" s="81"/>
      <c r="D2825" s="70" t="s">
        <v>34</v>
      </c>
      <c r="E2825" s="56">
        <v>262.15750000000003</v>
      </c>
      <c r="F2825" s="22"/>
      <c r="G2825" s="46">
        <v>145.61936706025477</v>
      </c>
      <c r="H2825" s="46">
        <f>G2825*E2825</f>
        <v>38175.209220098746</v>
      </c>
      <c r="I2825" s="46"/>
      <c r="J2825" s="260"/>
    </row>
    <row r="2826" spans="2:10" x14ac:dyDescent="0.25">
      <c r="B2826" s="293"/>
      <c r="C2826" s="64"/>
      <c r="D2826" s="70"/>
      <c r="E2826" s="45"/>
      <c r="F2826" s="22"/>
      <c r="G2826" s="46"/>
      <c r="H2826" s="46"/>
      <c r="I2826" s="47"/>
      <c r="J2826" s="60"/>
    </row>
    <row r="2827" spans="2:10" x14ac:dyDescent="0.25">
      <c r="B2827" s="293">
        <v>169</v>
      </c>
      <c r="C2827" s="73" t="s">
        <v>1348</v>
      </c>
      <c r="D2827" s="70"/>
      <c r="E2827" s="45"/>
      <c r="F2827" s="22"/>
      <c r="G2827" s="46"/>
      <c r="H2827" s="46"/>
      <c r="I2827" s="47"/>
      <c r="J2827" s="60"/>
    </row>
    <row r="2828" spans="2:10" ht="240" x14ac:dyDescent="0.25">
      <c r="B2828" s="293"/>
      <c r="C2828" s="59" t="s">
        <v>1349</v>
      </c>
      <c r="D2828" s="70"/>
      <c r="E2828" s="45"/>
      <c r="F2828" s="22"/>
      <c r="G2828" s="46"/>
      <c r="H2828" s="46"/>
      <c r="I2828" s="47"/>
      <c r="J2828" s="60"/>
    </row>
    <row r="2829" spans="2:10" x14ac:dyDescent="0.25">
      <c r="B2829" s="293"/>
      <c r="C2829" s="115" t="s">
        <v>1345</v>
      </c>
      <c r="D2829" s="70"/>
      <c r="E2829" s="45">
        <v>13.090000000000002</v>
      </c>
      <c r="F2829" s="22"/>
      <c r="G2829" s="46"/>
      <c r="H2829" s="46"/>
      <c r="I2829" s="47"/>
      <c r="J2829" s="60"/>
    </row>
    <row r="2830" spans="2:10" x14ac:dyDescent="0.25">
      <c r="B2830" s="293"/>
      <c r="C2830" s="115" t="s">
        <v>378</v>
      </c>
      <c r="D2830" s="70"/>
      <c r="E2830" s="45">
        <v>43.527000000000001</v>
      </c>
      <c r="F2830" s="22"/>
      <c r="G2830" s="46"/>
      <c r="H2830" s="46"/>
      <c r="I2830" s="47"/>
      <c r="J2830" s="60"/>
    </row>
    <row r="2831" spans="2:10" x14ac:dyDescent="0.25">
      <c r="B2831" s="293"/>
      <c r="C2831" s="115" t="s">
        <v>616</v>
      </c>
      <c r="D2831" s="70"/>
      <c r="E2831" s="45">
        <v>90.337500000000006</v>
      </c>
      <c r="F2831" s="22"/>
      <c r="G2831" s="46"/>
      <c r="H2831" s="46"/>
      <c r="I2831" s="71"/>
      <c r="J2831" s="260"/>
    </row>
    <row r="2832" spans="2:10" x14ac:dyDescent="0.25">
      <c r="B2832" s="293"/>
      <c r="C2832" s="115" t="s">
        <v>617</v>
      </c>
      <c r="D2832" s="70"/>
      <c r="E2832" s="45">
        <v>64.900000000000006</v>
      </c>
      <c r="F2832" s="22"/>
      <c r="G2832" s="46"/>
      <c r="H2832" s="46"/>
      <c r="I2832" s="71"/>
      <c r="J2832" s="260"/>
    </row>
    <row r="2833" spans="2:10" x14ac:dyDescent="0.25">
      <c r="B2833" s="293"/>
      <c r="C2833" s="115" t="s">
        <v>1346</v>
      </c>
      <c r="D2833" s="70"/>
      <c r="E2833" s="45">
        <v>36.355000000000011</v>
      </c>
      <c r="F2833" s="22"/>
      <c r="G2833" s="46"/>
      <c r="H2833" s="46"/>
      <c r="I2833" s="71"/>
      <c r="J2833" s="260"/>
    </row>
    <row r="2834" spans="2:10" x14ac:dyDescent="0.25">
      <c r="B2834" s="293"/>
      <c r="C2834" s="115" t="s">
        <v>1347</v>
      </c>
      <c r="D2834" s="70"/>
      <c r="E2834" s="45">
        <v>13.948</v>
      </c>
      <c r="F2834" s="22"/>
      <c r="G2834" s="46"/>
      <c r="H2834" s="46"/>
      <c r="I2834" s="71"/>
      <c r="J2834" s="260"/>
    </row>
    <row r="2835" spans="2:10" x14ac:dyDescent="0.25">
      <c r="B2835" s="293"/>
      <c r="C2835" s="81"/>
      <c r="D2835" s="70" t="s">
        <v>34</v>
      </c>
      <c r="E2835" s="56">
        <v>262.15750000000003</v>
      </c>
      <c r="F2835" s="22"/>
      <c r="G2835" s="46">
        <v>62.706904475707795</v>
      </c>
      <c r="H2835" s="46">
        <f>G2835*E2835</f>
        <v>16439.08531009037</v>
      </c>
      <c r="I2835" s="46"/>
      <c r="J2835" s="260"/>
    </row>
    <row r="2836" spans="2:10" x14ac:dyDescent="0.25">
      <c r="B2836" s="293"/>
      <c r="C2836" s="64"/>
      <c r="D2836" s="70"/>
      <c r="E2836" s="45"/>
      <c r="F2836" s="22"/>
      <c r="G2836" s="46"/>
      <c r="H2836" s="46"/>
      <c r="I2836" s="47"/>
      <c r="J2836" s="60"/>
    </row>
    <row r="2837" spans="2:10" x14ac:dyDescent="0.25">
      <c r="B2837" s="293">
        <v>170</v>
      </c>
      <c r="C2837" s="73" t="s">
        <v>1350</v>
      </c>
      <c r="D2837" s="70"/>
      <c r="E2837" s="45"/>
      <c r="F2837" s="22"/>
      <c r="G2837" s="46"/>
      <c r="H2837" s="46"/>
      <c r="I2837" s="47"/>
      <c r="J2837" s="60"/>
    </row>
    <row r="2838" spans="2:10" ht="150" x14ac:dyDescent="0.25">
      <c r="B2838" s="293"/>
      <c r="C2838" s="59" t="s">
        <v>1351</v>
      </c>
      <c r="D2838" s="70"/>
      <c r="E2838" s="45"/>
      <c r="F2838" s="22"/>
      <c r="G2838" s="46"/>
      <c r="H2838" s="46"/>
      <c r="I2838" s="47"/>
      <c r="J2838" s="60"/>
    </row>
    <row r="2839" spans="2:10" x14ac:dyDescent="0.25">
      <c r="B2839" s="293"/>
      <c r="C2839" s="115" t="s">
        <v>616</v>
      </c>
      <c r="D2839" s="70"/>
      <c r="E2839" s="45">
        <v>1.54</v>
      </c>
      <c r="F2839" s="22"/>
      <c r="G2839" s="46"/>
      <c r="H2839" s="46"/>
      <c r="I2839" s="71"/>
      <c r="J2839" s="260"/>
    </row>
    <row r="2840" spans="2:10" x14ac:dyDescent="0.25">
      <c r="B2840" s="293"/>
      <c r="C2840" s="115" t="s">
        <v>617</v>
      </c>
      <c r="D2840" s="70"/>
      <c r="E2840" s="45">
        <v>8.36</v>
      </c>
      <c r="F2840" s="22"/>
      <c r="G2840" s="46"/>
      <c r="H2840" s="46"/>
      <c r="I2840" s="71"/>
      <c r="J2840" s="260"/>
    </row>
    <row r="2841" spans="2:10" x14ac:dyDescent="0.25">
      <c r="B2841" s="293"/>
      <c r="C2841" s="64"/>
      <c r="D2841" s="70" t="s">
        <v>84</v>
      </c>
      <c r="E2841" s="56">
        <v>9.8999999999999986</v>
      </c>
      <c r="F2841" s="22"/>
      <c r="G2841" s="46">
        <v>82.773113907934288</v>
      </c>
      <c r="H2841" s="46">
        <f>G2841*E2841</f>
        <v>819.45382768854938</v>
      </c>
      <c r="I2841" s="46"/>
      <c r="J2841" s="60"/>
    </row>
    <row r="2842" spans="2:10" x14ac:dyDescent="0.25">
      <c r="B2842" s="293"/>
      <c r="C2842" s="64"/>
      <c r="D2842" s="70"/>
      <c r="E2842" s="45"/>
      <c r="F2842" s="22"/>
      <c r="G2842" s="46"/>
      <c r="H2842" s="46"/>
      <c r="I2842" s="47"/>
      <c r="J2842" s="60"/>
    </row>
    <row r="2843" spans="2:10" ht="30" x14ac:dyDescent="0.25">
      <c r="B2843" s="293">
        <v>171</v>
      </c>
      <c r="C2843" s="73" t="s">
        <v>1352</v>
      </c>
      <c r="D2843" s="70"/>
      <c r="E2843" s="45"/>
      <c r="F2843" s="22"/>
      <c r="G2843" s="46"/>
      <c r="H2843" s="46"/>
      <c r="I2843" s="47"/>
      <c r="J2843" s="60"/>
    </row>
    <row r="2844" spans="2:10" ht="240" x14ac:dyDescent="0.25">
      <c r="B2844" s="293"/>
      <c r="C2844" s="59" t="s">
        <v>1353</v>
      </c>
      <c r="D2844" s="70"/>
      <c r="E2844" s="45"/>
      <c r="F2844" s="22"/>
      <c r="G2844" s="46"/>
      <c r="H2844" s="46"/>
      <c r="I2844" s="47"/>
      <c r="J2844" s="60"/>
    </row>
    <row r="2845" spans="2:10" x14ac:dyDescent="0.25">
      <c r="B2845" s="293"/>
      <c r="C2845" s="115" t="s">
        <v>616</v>
      </c>
      <c r="D2845" s="70"/>
      <c r="E2845" s="45">
        <v>1.54</v>
      </c>
      <c r="F2845" s="22"/>
      <c r="G2845" s="46"/>
      <c r="H2845" s="46"/>
      <c r="I2845" s="71"/>
      <c r="J2845" s="260"/>
    </row>
    <row r="2846" spans="2:10" x14ac:dyDescent="0.25">
      <c r="B2846" s="293"/>
      <c r="C2846" s="115" t="s">
        <v>617</v>
      </c>
      <c r="D2846" s="70"/>
      <c r="E2846" s="45">
        <v>8.36</v>
      </c>
      <c r="F2846" s="22"/>
      <c r="G2846" s="46"/>
      <c r="H2846" s="46"/>
      <c r="I2846" s="71"/>
      <c r="J2846" s="260"/>
    </row>
    <row r="2847" spans="2:10" x14ac:dyDescent="0.25">
      <c r="B2847" s="293"/>
      <c r="C2847" s="64"/>
      <c r="D2847" s="70" t="s">
        <v>84</v>
      </c>
      <c r="E2847" s="56">
        <v>9.8999999999999986</v>
      </c>
      <c r="F2847" s="22"/>
      <c r="G2847" s="46">
        <v>48.772036814439403</v>
      </c>
      <c r="H2847" s="46">
        <f>G2847*E2847</f>
        <v>482.84316446295003</v>
      </c>
      <c r="I2847" s="46"/>
      <c r="J2847" s="60"/>
    </row>
    <row r="2848" spans="2:10" x14ac:dyDescent="0.25">
      <c r="B2848" s="293"/>
      <c r="C2848" s="64"/>
      <c r="D2848" s="70"/>
      <c r="E2848" s="45"/>
      <c r="F2848" s="22"/>
      <c r="G2848" s="46"/>
      <c r="H2848" s="46"/>
      <c r="I2848" s="47"/>
      <c r="J2848" s="60"/>
    </row>
    <row r="2849" spans="2:10" x14ac:dyDescent="0.25">
      <c r="B2849" s="293">
        <v>172</v>
      </c>
      <c r="C2849" s="73" t="s">
        <v>1354</v>
      </c>
      <c r="D2849" s="70"/>
      <c r="E2849" s="45"/>
      <c r="F2849" s="22"/>
      <c r="G2849" s="46"/>
      <c r="H2849" s="46"/>
      <c r="I2849" s="47"/>
      <c r="J2849" s="60"/>
    </row>
    <row r="2850" spans="2:10" ht="90" x14ac:dyDescent="0.25">
      <c r="B2850" s="293"/>
      <c r="C2850" s="59" t="s">
        <v>1355</v>
      </c>
      <c r="D2850" s="70"/>
      <c r="E2850" s="45"/>
      <c r="F2850" s="22"/>
      <c r="G2850" s="46"/>
      <c r="H2850" s="46"/>
      <c r="I2850" s="47"/>
      <c r="J2850" s="60"/>
    </row>
    <row r="2851" spans="2:10" x14ac:dyDescent="0.25">
      <c r="B2851" s="293"/>
      <c r="C2851" s="81" t="s">
        <v>1356</v>
      </c>
      <c r="D2851" s="70"/>
      <c r="E2851" s="45">
        <v>7.6780000000000008</v>
      </c>
      <c r="F2851" s="22"/>
      <c r="G2851" s="46"/>
      <c r="H2851" s="46"/>
      <c r="I2851" s="47"/>
      <c r="J2851" s="60"/>
    </row>
    <row r="2852" spans="2:10" x14ac:dyDescent="0.25">
      <c r="B2852" s="293"/>
      <c r="C2852" s="81" t="s">
        <v>1163</v>
      </c>
      <c r="D2852" s="70"/>
      <c r="E2852" s="45">
        <v>26.147000000000002</v>
      </c>
      <c r="F2852" s="22"/>
      <c r="G2852" s="46"/>
      <c r="H2852" s="46"/>
      <c r="I2852" s="47"/>
      <c r="J2852" s="60"/>
    </row>
    <row r="2853" spans="2:10" x14ac:dyDescent="0.25">
      <c r="B2853" s="293"/>
      <c r="C2853" s="81"/>
      <c r="D2853" s="70" t="s">
        <v>84</v>
      </c>
      <c r="E2853" s="56">
        <v>33.825000000000003</v>
      </c>
      <c r="F2853" s="22"/>
      <c r="G2853" s="46">
        <v>82.773113907934288</v>
      </c>
      <c r="H2853" s="46">
        <f>G2853*E2853</f>
        <v>2799.8005779358778</v>
      </c>
      <c r="I2853" s="46"/>
      <c r="J2853" s="60"/>
    </row>
    <row r="2854" spans="2:10" x14ac:dyDescent="0.25">
      <c r="B2854" s="293"/>
      <c r="C2854" s="64"/>
      <c r="D2854" s="70"/>
      <c r="E2854" s="45"/>
      <c r="F2854" s="22"/>
      <c r="G2854" s="46"/>
      <c r="H2854" s="46"/>
      <c r="I2854" s="47"/>
      <c r="J2854" s="60"/>
    </row>
    <row r="2855" spans="2:10" x14ac:dyDescent="0.25">
      <c r="B2855" s="293">
        <v>173</v>
      </c>
      <c r="C2855" s="73" t="s">
        <v>1357</v>
      </c>
      <c r="D2855" s="70"/>
      <c r="E2855" s="45"/>
      <c r="F2855" s="22"/>
      <c r="G2855" s="46"/>
      <c r="H2855" s="46"/>
      <c r="I2855" s="47"/>
      <c r="J2855" s="60"/>
    </row>
    <row r="2856" spans="2:10" ht="135" x14ac:dyDescent="0.25">
      <c r="B2856" s="293"/>
      <c r="C2856" s="59" t="s">
        <v>1358</v>
      </c>
      <c r="D2856" s="70"/>
      <c r="E2856" s="45"/>
      <c r="F2856" s="22"/>
      <c r="G2856" s="46"/>
      <c r="H2856" s="46"/>
      <c r="I2856" s="47"/>
      <c r="J2856" s="60"/>
    </row>
    <row r="2857" spans="2:10" x14ac:dyDescent="0.25">
      <c r="B2857" s="293"/>
      <c r="C2857" s="81" t="s">
        <v>1356</v>
      </c>
      <c r="D2857" s="70"/>
      <c r="E2857" s="45">
        <v>7.6780000000000008</v>
      </c>
      <c r="F2857" s="22"/>
      <c r="G2857" s="46"/>
      <c r="H2857" s="46"/>
      <c r="I2857" s="47"/>
      <c r="J2857" s="60"/>
    </row>
    <row r="2858" spans="2:10" x14ac:dyDescent="0.25">
      <c r="B2858" s="293"/>
      <c r="C2858" s="81" t="s">
        <v>1163</v>
      </c>
      <c r="D2858" s="70"/>
      <c r="E2858" s="45">
        <v>26.147000000000002</v>
      </c>
      <c r="F2858" s="22"/>
      <c r="G2858" s="46"/>
      <c r="H2858" s="46"/>
      <c r="I2858" s="47"/>
      <c r="J2858" s="60"/>
    </row>
    <row r="2859" spans="2:10" x14ac:dyDescent="0.25">
      <c r="B2859" s="293"/>
      <c r="C2859" s="81"/>
      <c r="D2859" s="70" t="s">
        <v>84</v>
      </c>
      <c r="E2859" s="56">
        <v>33.825000000000003</v>
      </c>
      <c r="F2859" s="22"/>
      <c r="G2859" s="46">
        <v>62.706904475707795</v>
      </c>
      <c r="H2859" s="46">
        <f>G2859*E2859</f>
        <v>2121.0610438908161</v>
      </c>
      <c r="I2859" s="46"/>
      <c r="J2859" s="60"/>
    </row>
    <row r="2860" spans="2:10" x14ac:dyDescent="0.25">
      <c r="B2860" s="293"/>
      <c r="C2860" s="64"/>
      <c r="D2860" s="70"/>
      <c r="E2860" s="45"/>
      <c r="F2860" s="22"/>
      <c r="G2860" s="46"/>
      <c r="H2860" s="46"/>
      <c r="I2860" s="47"/>
      <c r="J2860" s="60"/>
    </row>
    <row r="2861" spans="2:10" x14ac:dyDescent="0.25">
      <c r="B2861" s="293"/>
      <c r="C2861" s="73" t="s">
        <v>1359</v>
      </c>
      <c r="D2861" s="70"/>
      <c r="E2861" s="45"/>
      <c r="F2861" s="22"/>
      <c r="G2861" s="46"/>
      <c r="H2861" s="46"/>
      <c r="I2861" s="47"/>
      <c r="J2861" s="60"/>
    </row>
    <row r="2862" spans="2:10" x14ac:dyDescent="0.25">
      <c r="B2862" s="293">
        <v>174</v>
      </c>
      <c r="C2862" s="73" t="s">
        <v>1360</v>
      </c>
      <c r="D2862" s="70"/>
      <c r="E2862" s="45"/>
      <c r="F2862" s="22"/>
      <c r="G2862" s="46"/>
      <c r="H2862" s="46"/>
      <c r="I2862" s="47"/>
      <c r="J2862" s="60"/>
    </row>
    <row r="2863" spans="2:10" ht="105" x14ac:dyDescent="0.25">
      <c r="B2863" s="293"/>
      <c r="C2863" s="59" t="s">
        <v>1361</v>
      </c>
      <c r="D2863" s="70"/>
      <c r="E2863" s="45"/>
      <c r="F2863" s="22"/>
      <c r="G2863" s="46"/>
      <c r="H2863" s="46"/>
      <c r="I2863" s="47"/>
      <c r="J2863" s="60"/>
    </row>
    <row r="2864" spans="2:10" x14ac:dyDescent="0.25">
      <c r="B2864" s="293"/>
      <c r="C2864" s="162" t="s">
        <v>351</v>
      </c>
      <c r="D2864" s="70"/>
      <c r="E2864" s="45"/>
      <c r="F2864" s="22"/>
      <c r="G2864" s="46"/>
      <c r="H2864" s="46"/>
      <c r="I2864" s="47"/>
      <c r="J2864" s="60"/>
    </row>
    <row r="2865" spans="2:10" x14ac:dyDescent="0.25">
      <c r="B2865" s="293"/>
      <c r="C2865" s="115" t="s">
        <v>658</v>
      </c>
      <c r="D2865" s="70"/>
      <c r="E2865" s="45">
        <v>9.2949999999999999</v>
      </c>
      <c r="F2865" s="22"/>
      <c r="G2865" s="46"/>
      <c r="H2865" s="46"/>
      <c r="I2865" s="47"/>
      <c r="J2865" s="60"/>
    </row>
    <row r="2866" spans="2:10" x14ac:dyDescent="0.25">
      <c r="B2866" s="293"/>
      <c r="C2866" s="115" t="s">
        <v>659</v>
      </c>
      <c r="D2866" s="70"/>
      <c r="E2866" s="45">
        <v>23.650000000000002</v>
      </c>
      <c r="F2866" s="22"/>
      <c r="G2866" s="46"/>
      <c r="H2866" s="46"/>
      <c r="I2866" s="47"/>
      <c r="J2866" s="60"/>
    </row>
    <row r="2867" spans="2:10" x14ac:dyDescent="0.25">
      <c r="B2867" s="293"/>
      <c r="C2867" s="115" t="s">
        <v>660</v>
      </c>
      <c r="D2867" s="70"/>
      <c r="E2867" s="45">
        <v>17.908000000000001</v>
      </c>
      <c r="F2867" s="22"/>
      <c r="G2867" s="46"/>
      <c r="H2867" s="46"/>
      <c r="I2867" s="47"/>
      <c r="J2867" s="60"/>
    </row>
    <row r="2868" spans="2:10" x14ac:dyDescent="0.25">
      <c r="B2868" s="293"/>
      <c r="C2868" s="162" t="s">
        <v>661</v>
      </c>
      <c r="D2868" s="70"/>
      <c r="E2868" s="45"/>
      <c r="F2868" s="22"/>
      <c r="G2868" s="46"/>
      <c r="H2868" s="46"/>
      <c r="I2868" s="47"/>
      <c r="J2868" s="60"/>
    </row>
    <row r="2869" spans="2:10" x14ac:dyDescent="0.25">
      <c r="B2869" s="293"/>
      <c r="C2869" s="115" t="s">
        <v>662</v>
      </c>
      <c r="D2869" s="70"/>
      <c r="E2869" s="45">
        <v>1.881</v>
      </c>
      <c r="F2869" s="22"/>
      <c r="G2869" s="46"/>
      <c r="H2869" s="46"/>
      <c r="I2869" s="47"/>
      <c r="J2869" s="60"/>
    </row>
    <row r="2870" spans="2:10" x14ac:dyDescent="0.25">
      <c r="B2870" s="293"/>
      <c r="C2870" s="115" t="s">
        <v>663</v>
      </c>
      <c r="D2870" s="70"/>
      <c r="E2870" s="45">
        <v>2.4530000000000003</v>
      </c>
      <c r="F2870" s="22"/>
      <c r="G2870" s="46"/>
      <c r="H2870" s="46"/>
      <c r="I2870" s="47"/>
      <c r="J2870" s="60"/>
    </row>
    <row r="2871" spans="2:10" x14ac:dyDescent="0.25">
      <c r="B2871" s="293"/>
      <c r="C2871" s="81"/>
      <c r="D2871" s="70" t="s">
        <v>34</v>
      </c>
      <c r="E2871" s="56">
        <v>55.187000000000005</v>
      </c>
      <c r="F2871" s="22"/>
      <c r="G2871" s="46">
        <v>306.56708854790475</v>
      </c>
      <c r="H2871" s="46">
        <f>G2871*E2871</f>
        <v>16918.517915693221</v>
      </c>
      <c r="I2871" s="46"/>
      <c r="J2871" s="60"/>
    </row>
    <row r="2872" spans="2:10" x14ac:dyDescent="0.25">
      <c r="B2872" s="293"/>
      <c r="C2872" s="81"/>
      <c r="D2872" s="70"/>
      <c r="E2872" s="45"/>
      <c r="F2872" s="22"/>
      <c r="G2872" s="46"/>
      <c r="H2872" s="46"/>
      <c r="I2872" s="47"/>
      <c r="J2872" s="60"/>
    </row>
    <row r="2873" spans="2:10" x14ac:dyDescent="0.25">
      <c r="B2873" s="293">
        <v>175</v>
      </c>
      <c r="C2873" s="73" t="s">
        <v>1362</v>
      </c>
      <c r="D2873" s="70"/>
      <c r="E2873" s="45"/>
      <c r="F2873" s="22"/>
      <c r="G2873" s="46"/>
      <c r="H2873" s="46"/>
      <c r="I2873" s="47"/>
      <c r="J2873" s="60"/>
    </row>
    <row r="2874" spans="2:10" ht="195" x14ac:dyDescent="0.25">
      <c r="B2874" s="293"/>
      <c r="C2874" s="59" t="s">
        <v>1363</v>
      </c>
      <c r="D2874" s="70"/>
      <c r="E2874" s="45"/>
      <c r="F2874" s="22"/>
      <c r="G2874" s="46"/>
      <c r="H2874" s="46"/>
      <c r="I2874" s="47"/>
      <c r="J2874" s="60"/>
    </row>
    <row r="2875" spans="2:10" x14ac:dyDescent="0.25">
      <c r="B2875" s="293"/>
      <c r="C2875" s="162" t="s">
        <v>351</v>
      </c>
      <c r="D2875" s="70"/>
      <c r="E2875" s="45"/>
      <c r="F2875" s="22"/>
      <c r="G2875" s="46"/>
      <c r="H2875" s="46"/>
      <c r="I2875" s="47"/>
      <c r="J2875" s="60"/>
    </row>
    <row r="2876" spans="2:10" x14ac:dyDescent="0.25">
      <c r="B2876" s="293"/>
      <c r="C2876" s="115" t="s">
        <v>658</v>
      </c>
      <c r="D2876" s="70"/>
      <c r="E2876" s="45">
        <v>9.2949999999999999</v>
      </c>
      <c r="F2876" s="22"/>
      <c r="G2876" s="46"/>
      <c r="H2876" s="46"/>
      <c r="I2876" s="47"/>
      <c r="J2876" s="60"/>
    </row>
    <row r="2877" spans="2:10" x14ac:dyDescent="0.25">
      <c r="B2877" s="293"/>
      <c r="C2877" s="115" t="s">
        <v>659</v>
      </c>
      <c r="D2877" s="70"/>
      <c r="E2877" s="45">
        <v>23.650000000000002</v>
      </c>
      <c r="F2877" s="22"/>
      <c r="G2877" s="46"/>
      <c r="H2877" s="46"/>
      <c r="I2877" s="47"/>
      <c r="J2877" s="60"/>
    </row>
    <row r="2878" spans="2:10" x14ac:dyDescent="0.25">
      <c r="B2878" s="293"/>
      <c r="C2878" s="115" t="s">
        <v>660</v>
      </c>
      <c r="D2878" s="70"/>
      <c r="E2878" s="45">
        <v>17.908000000000001</v>
      </c>
      <c r="F2878" s="22"/>
      <c r="G2878" s="46"/>
      <c r="H2878" s="46"/>
      <c r="I2878" s="47"/>
      <c r="J2878" s="60"/>
    </row>
    <row r="2879" spans="2:10" x14ac:dyDescent="0.25">
      <c r="B2879" s="293"/>
      <c r="C2879" s="162" t="s">
        <v>661</v>
      </c>
      <c r="D2879" s="70"/>
      <c r="E2879" s="45"/>
      <c r="F2879" s="22"/>
      <c r="G2879" s="46"/>
      <c r="H2879" s="46"/>
      <c r="I2879" s="47"/>
      <c r="J2879" s="60"/>
    </row>
    <row r="2880" spans="2:10" x14ac:dyDescent="0.25">
      <c r="B2880" s="293"/>
      <c r="C2880" s="115" t="s">
        <v>662</v>
      </c>
      <c r="D2880" s="70"/>
      <c r="E2880" s="45">
        <v>1.881</v>
      </c>
      <c r="F2880" s="22"/>
      <c r="G2880" s="46"/>
      <c r="H2880" s="46"/>
      <c r="I2880" s="47"/>
      <c r="J2880" s="60"/>
    </row>
    <row r="2881" spans="2:10" x14ac:dyDescent="0.25">
      <c r="B2881" s="293"/>
      <c r="C2881" s="115" t="s">
        <v>663</v>
      </c>
      <c r="D2881" s="70"/>
      <c r="E2881" s="45">
        <v>2.4530000000000003</v>
      </c>
      <c r="F2881" s="22"/>
      <c r="G2881" s="46"/>
      <c r="H2881" s="46"/>
      <c r="I2881" s="47"/>
      <c r="J2881" s="60"/>
    </row>
    <row r="2882" spans="2:10" x14ac:dyDescent="0.25">
      <c r="B2882" s="293"/>
      <c r="C2882" s="81"/>
      <c r="D2882" s="70" t="s">
        <v>34</v>
      </c>
      <c r="E2882" s="56">
        <v>55.187000000000005</v>
      </c>
      <c r="F2882" s="22"/>
      <c r="G2882" s="46">
        <v>62.706904475707795</v>
      </c>
      <c r="H2882" s="46">
        <f>G2882*E2882</f>
        <v>3460.6059373008866</v>
      </c>
      <c r="I2882" s="46"/>
      <c r="J2882" s="60"/>
    </row>
    <row r="2883" spans="2:10" x14ac:dyDescent="0.25">
      <c r="B2883" s="293"/>
      <c r="C2883" s="81"/>
      <c r="D2883" s="70"/>
      <c r="E2883" s="45"/>
      <c r="F2883" s="22"/>
      <c r="G2883" s="46"/>
      <c r="H2883" s="46"/>
      <c r="I2883" s="47"/>
      <c r="J2883" s="60"/>
    </row>
    <row r="2884" spans="2:10" x14ac:dyDescent="0.25">
      <c r="B2884" s="293">
        <v>176</v>
      </c>
      <c r="C2884" s="73" t="s">
        <v>1364</v>
      </c>
      <c r="D2884" s="70"/>
      <c r="E2884" s="45"/>
      <c r="F2884" s="22"/>
      <c r="G2884" s="46"/>
      <c r="H2884" s="46"/>
      <c r="I2884" s="47"/>
      <c r="J2884" s="60"/>
    </row>
    <row r="2885" spans="2:10" ht="90" x14ac:dyDescent="0.25">
      <c r="B2885" s="293"/>
      <c r="C2885" s="59" t="s">
        <v>1365</v>
      </c>
      <c r="D2885" s="70"/>
      <c r="E2885" s="45"/>
      <c r="F2885" s="22"/>
      <c r="G2885" s="46"/>
      <c r="H2885" s="46"/>
      <c r="I2885" s="47"/>
      <c r="J2885" s="60"/>
    </row>
    <row r="2886" spans="2:10" x14ac:dyDescent="0.25">
      <c r="B2886" s="293"/>
      <c r="C2886" s="162" t="s">
        <v>351</v>
      </c>
      <c r="D2886" s="70"/>
      <c r="E2886" s="45"/>
      <c r="F2886" s="22"/>
      <c r="G2886" s="46"/>
      <c r="H2886" s="46"/>
      <c r="I2886" s="47"/>
      <c r="J2886" s="60"/>
    </row>
    <row r="2887" spans="2:10" x14ac:dyDescent="0.25">
      <c r="B2887" s="293"/>
      <c r="C2887" s="115" t="s">
        <v>658</v>
      </c>
      <c r="D2887" s="70"/>
      <c r="E2887" s="45">
        <v>7.3150000000000004</v>
      </c>
      <c r="F2887" s="22"/>
      <c r="G2887" s="46"/>
      <c r="H2887" s="46"/>
      <c r="I2887" s="47"/>
      <c r="J2887" s="60"/>
    </row>
    <row r="2888" spans="2:10" x14ac:dyDescent="0.25">
      <c r="B2888" s="293"/>
      <c r="C2888" s="115" t="s">
        <v>659</v>
      </c>
      <c r="D2888" s="70"/>
      <c r="E2888" s="45">
        <v>18.545999999999999</v>
      </c>
      <c r="F2888" s="22"/>
      <c r="G2888" s="46"/>
      <c r="H2888" s="46"/>
      <c r="I2888" s="47"/>
      <c r="J2888" s="60"/>
    </row>
    <row r="2889" spans="2:10" x14ac:dyDescent="0.25">
      <c r="B2889" s="293"/>
      <c r="C2889" s="115" t="s">
        <v>660</v>
      </c>
      <c r="D2889" s="70"/>
      <c r="E2889" s="45">
        <v>8.4480000000000004</v>
      </c>
      <c r="F2889" s="22"/>
      <c r="G2889" s="46"/>
      <c r="H2889" s="46"/>
      <c r="I2889" s="47"/>
      <c r="J2889" s="60"/>
    </row>
    <row r="2890" spans="2:10" x14ac:dyDescent="0.25">
      <c r="B2890" s="293"/>
      <c r="C2890" s="86" t="s">
        <v>87</v>
      </c>
      <c r="D2890" s="70"/>
      <c r="E2890" s="156">
        <f>E2903</f>
        <v>5.5</v>
      </c>
      <c r="F2890" s="22"/>
      <c r="G2890" s="46"/>
      <c r="H2890" s="46"/>
      <c r="I2890" s="47"/>
      <c r="J2890" s="60"/>
    </row>
    <row r="2891" spans="2:10" x14ac:dyDescent="0.25">
      <c r="B2891" s="293"/>
      <c r="C2891" s="163" t="s">
        <v>1366</v>
      </c>
      <c r="D2891" s="70"/>
      <c r="E2891" s="45">
        <v>14.080000000000002</v>
      </c>
      <c r="F2891" s="22"/>
      <c r="G2891" s="46"/>
      <c r="H2891" s="46"/>
      <c r="I2891" s="47"/>
      <c r="J2891" s="60"/>
    </row>
    <row r="2892" spans="2:10" x14ac:dyDescent="0.25">
      <c r="B2892" s="293"/>
      <c r="C2892" s="162" t="s">
        <v>661</v>
      </c>
      <c r="D2892" s="70"/>
      <c r="E2892" s="45"/>
      <c r="F2892" s="22"/>
      <c r="G2892" s="46"/>
      <c r="H2892" s="46"/>
      <c r="I2892" s="47"/>
      <c r="J2892" s="60"/>
    </row>
    <row r="2893" spans="2:10" x14ac:dyDescent="0.25">
      <c r="B2893" s="293"/>
      <c r="C2893" s="115" t="s">
        <v>662</v>
      </c>
      <c r="D2893" s="70"/>
      <c r="E2893" s="45">
        <v>2.2770000000000001</v>
      </c>
      <c r="F2893" s="22"/>
      <c r="G2893" s="46"/>
      <c r="H2893" s="46"/>
      <c r="I2893" s="47"/>
      <c r="J2893" s="60"/>
    </row>
    <row r="2894" spans="2:10" x14ac:dyDescent="0.25">
      <c r="B2894" s="293"/>
      <c r="C2894" s="115" t="s">
        <v>663</v>
      </c>
      <c r="D2894" s="70"/>
      <c r="E2894" s="45">
        <v>2.2770000000000001</v>
      </c>
      <c r="F2894" s="22"/>
      <c r="G2894" s="46"/>
      <c r="H2894" s="46"/>
      <c r="I2894" s="47"/>
      <c r="J2894" s="60"/>
    </row>
    <row r="2895" spans="2:10" x14ac:dyDescent="0.25">
      <c r="B2895" s="293"/>
      <c r="C2895" s="81"/>
      <c r="D2895" s="98" t="s">
        <v>1367</v>
      </c>
      <c r="E2895" s="99">
        <f>SUM(E2887:E2894)</f>
        <v>58.442999999999998</v>
      </c>
      <c r="F2895" s="22"/>
      <c r="G2895" s="46">
        <v>75.248285370849359</v>
      </c>
      <c r="H2895" s="46">
        <f>G2895*E2895</f>
        <v>4397.7355419285486</v>
      </c>
      <c r="I2895" s="46"/>
      <c r="J2895" s="261" t="s">
        <v>1368</v>
      </c>
    </row>
    <row r="2896" spans="2:10" x14ac:dyDescent="0.25">
      <c r="B2896" s="293"/>
      <c r="C2896" s="81"/>
      <c r="D2896" s="70"/>
      <c r="E2896" s="45"/>
      <c r="F2896" s="22"/>
      <c r="G2896" s="46"/>
      <c r="H2896" s="46"/>
      <c r="I2896" s="47"/>
      <c r="J2896" s="60"/>
    </row>
    <row r="2897" spans="2:10" x14ac:dyDescent="0.25">
      <c r="B2897" s="293">
        <v>177</v>
      </c>
      <c r="C2897" s="73" t="s">
        <v>1369</v>
      </c>
      <c r="D2897" s="70"/>
      <c r="E2897" s="45"/>
      <c r="F2897" s="22"/>
      <c r="G2897" s="46"/>
      <c r="H2897" s="46"/>
      <c r="I2897" s="47"/>
      <c r="J2897" s="60"/>
    </row>
    <row r="2898" spans="2:10" ht="195" x14ac:dyDescent="0.25">
      <c r="B2898" s="293"/>
      <c r="C2898" s="59" t="s">
        <v>1370</v>
      </c>
      <c r="D2898" s="70"/>
      <c r="E2898" s="45"/>
      <c r="F2898" s="22"/>
      <c r="G2898" s="46"/>
      <c r="H2898" s="46"/>
      <c r="I2898" s="47"/>
      <c r="J2898" s="60"/>
    </row>
    <row r="2899" spans="2:10" x14ac:dyDescent="0.25">
      <c r="B2899" s="293"/>
      <c r="C2899" s="162" t="s">
        <v>351</v>
      </c>
      <c r="D2899" s="70"/>
      <c r="E2899" s="45"/>
      <c r="F2899" s="22"/>
      <c r="G2899" s="46"/>
      <c r="H2899" s="46"/>
      <c r="I2899" s="47"/>
      <c r="J2899" s="60"/>
    </row>
    <row r="2900" spans="2:10" x14ac:dyDescent="0.25">
      <c r="B2900" s="293"/>
      <c r="C2900" s="115" t="s">
        <v>658</v>
      </c>
      <c r="D2900" s="70"/>
      <c r="E2900" s="45">
        <v>7.3150000000000004</v>
      </c>
      <c r="F2900" s="22"/>
      <c r="G2900" s="46"/>
      <c r="H2900" s="46"/>
      <c r="I2900" s="47"/>
      <c r="J2900" s="60"/>
    </row>
    <row r="2901" spans="2:10" x14ac:dyDescent="0.25">
      <c r="B2901" s="293"/>
      <c r="C2901" s="115" t="s">
        <v>659</v>
      </c>
      <c r="D2901" s="70"/>
      <c r="E2901" s="45">
        <v>18.545999999999999</v>
      </c>
      <c r="F2901" s="22"/>
      <c r="G2901" s="46"/>
      <c r="H2901" s="46"/>
      <c r="I2901" s="47"/>
      <c r="J2901" s="60"/>
    </row>
    <row r="2902" spans="2:10" x14ac:dyDescent="0.25">
      <c r="B2902" s="293"/>
      <c r="C2902" s="115" t="s">
        <v>660</v>
      </c>
      <c r="D2902" s="70"/>
      <c r="E2902" s="45">
        <v>8.4480000000000004</v>
      </c>
      <c r="F2902" s="22"/>
      <c r="G2902" s="46"/>
      <c r="H2902" s="46"/>
      <c r="I2902" s="47"/>
      <c r="J2902" s="60"/>
    </row>
    <row r="2903" spans="2:10" x14ac:dyDescent="0.25">
      <c r="B2903" s="293"/>
      <c r="C2903" s="115" t="s">
        <v>177</v>
      </c>
      <c r="D2903" s="70"/>
      <c r="E2903" s="45">
        <v>5.5</v>
      </c>
      <c r="F2903" s="22"/>
      <c r="G2903" s="46"/>
      <c r="H2903" s="46"/>
      <c r="I2903" s="47"/>
      <c r="J2903" s="60"/>
    </row>
    <row r="2904" spans="2:10" x14ac:dyDescent="0.25">
      <c r="B2904" s="293"/>
      <c r="C2904" s="86" t="s">
        <v>87</v>
      </c>
      <c r="D2904" s="70"/>
      <c r="E2904" s="45"/>
      <c r="F2904" s="22"/>
      <c r="G2904" s="46"/>
      <c r="H2904" s="46"/>
      <c r="I2904" s="47"/>
      <c r="J2904" s="60"/>
    </row>
    <row r="2905" spans="2:10" x14ac:dyDescent="0.25">
      <c r="B2905" s="293"/>
      <c r="C2905" s="163" t="s">
        <v>1366</v>
      </c>
      <c r="D2905" s="70"/>
      <c r="E2905" s="45">
        <v>14.080000000000002</v>
      </c>
      <c r="F2905" s="22"/>
      <c r="G2905" s="46"/>
      <c r="H2905" s="46"/>
      <c r="I2905" s="47"/>
      <c r="J2905" s="60"/>
    </row>
    <row r="2906" spans="2:10" x14ac:dyDescent="0.25">
      <c r="B2906" s="293"/>
      <c r="C2906" s="162" t="s">
        <v>661</v>
      </c>
      <c r="D2906" s="70"/>
      <c r="E2906" s="45"/>
      <c r="F2906" s="22"/>
      <c r="G2906" s="46"/>
      <c r="H2906" s="46"/>
      <c r="I2906" s="47"/>
      <c r="J2906" s="60"/>
    </row>
    <row r="2907" spans="2:10" x14ac:dyDescent="0.25">
      <c r="B2907" s="293"/>
      <c r="C2907" s="115" t="s">
        <v>662</v>
      </c>
      <c r="D2907" s="70"/>
      <c r="E2907" s="45">
        <v>2.2770000000000001</v>
      </c>
      <c r="F2907" s="22"/>
      <c r="G2907" s="46"/>
      <c r="H2907" s="46"/>
      <c r="I2907" s="47"/>
      <c r="J2907" s="60"/>
    </row>
    <row r="2908" spans="2:10" x14ac:dyDescent="0.25">
      <c r="B2908" s="293"/>
      <c r="C2908" s="115" t="s">
        <v>663</v>
      </c>
      <c r="D2908" s="70"/>
      <c r="E2908" s="45">
        <v>2.2770000000000001</v>
      </c>
      <c r="F2908" s="22"/>
      <c r="G2908" s="46"/>
      <c r="H2908" s="46"/>
      <c r="I2908" s="47"/>
      <c r="J2908" s="60"/>
    </row>
    <row r="2909" spans="2:10" x14ac:dyDescent="0.25">
      <c r="B2909" s="293"/>
      <c r="C2909" s="81"/>
      <c r="D2909" s="98" t="s">
        <v>1367</v>
      </c>
      <c r="E2909" s="56">
        <v>58.442999999999998</v>
      </c>
      <c r="F2909" s="22"/>
      <c r="G2909" s="46">
        <v>48.772036814439403</v>
      </c>
      <c r="H2909" s="46">
        <f>G2909*E2909</f>
        <v>2850.3841475462818</v>
      </c>
      <c r="I2909" s="46"/>
      <c r="J2909" s="60"/>
    </row>
    <row r="2910" spans="2:10" x14ac:dyDescent="0.25">
      <c r="B2910" s="293"/>
      <c r="C2910" s="81"/>
      <c r="D2910" s="70"/>
      <c r="E2910" s="45"/>
      <c r="F2910" s="22"/>
      <c r="G2910" s="46"/>
      <c r="H2910" s="46"/>
      <c r="I2910" s="47"/>
      <c r="J2910" s="60"/>
    </row>
    <row r="2911" spans="2:10" x14ac:dyDescent="0.25">
      <c r="B2911" s="293">
        <v>178</v>
      </c>
      <c r="C2911" s="73" t="s">
        <v>1371</v>
      </c>
      <c r="D2911" s="70"/>
      <c r="E2911" s="45"/>
      <c r="F2911" s="22"/>
      <c r="G2911" s="46"/>
      <c r="H2911" s="46"/>
      <c r="I2911" s="47"/>
      <c r="J2911" s="60"/>
    </row>
    <row r="2912" spans="2:10" ht="150" x14ac:dyDescent="0.25">
      <c r="B2912" s="293"/>
      <c r="C2912" s="64" t="s">
        <v>1372</v>
      </c>
      <c r="D2912" s="70"/>
      <c r="E2912" s="45"/>
      <c r="F2912" s="22"/>
      <c r="G2912" s="46"/>
      <c r="H2912" s="46"/>
      <c r="I2912" s="47"/>
      <c r="J2912" s="60"/>
    </row>
    <row r="2913" spans="2:10" x14ac:dyDescent="0.25">
      <c r="B2913" s="293"/>
      <c r="C2913" s="80" t="s">
        <v>614</v>
      </c>
      <c r="D2913" s="70"/>
      <c r="E2913" s="45">
        <v>2.4750000000000001</v>
      </c>
      <c r="F2913" s="22"/>
      <c r="G2913" s="46"/>
      <c r="H2913" s="46"/>
      <c r="I2913" s="71"/>
      <c r="J2913" s="260"/>
    </row>
    <row r="2914" spans="2:10" x14ac:dyDescent="0.25">
      <c r="B2914" s="293"/>
      <c r="C2914" s="162" t="s">
        <v>351</v>
      </c>
      <c r="D2914" s="70"/>
      <c r="E2914" s="45"/>
      <c r="F2914" s="22"/>
      <c r="G2914" s="46"/>
      <c r="H2914" s="46"/>
      <c r="I2914" s="47"/>
      <c r="J2914" s="60"/>
    </row>
    <row r="2915" spans="2:10" x14ac:dyDescent="0.25">
      <c r="B2915" s="293"/>
      <c r="C2915" s="115" t="s">
        <v>658</v>
      </c>
      <c r="D2915" s="70"/>
      <c r="E2915" s="45">
        <v>9.2949999999999999</v>
      </c>
      <c r="F2915" s="22"/>
      <c r="G2915" s="46"/>
      <c r="H2915" s="46"/>
      <c r="I2915" s="47"/>
      <c r="J2915" s="60"/>
    </row>
    <row r="2916" spans="2:10" x14ac:dyDescent="0.25">
      <c r="B2916" s="293"/>
      <c r="C2916" s="115" t="s">
        <v>659</v>
      </c>
      <c r="D2916" s="70"/>
      <c r="E2916" s="45">
        <v>23.650000000000002</v>
      </c>
      <c r="F2916" s="22"/>
      <c r="G2916" s="46"/>
      <c r="H2916" s="46"/>
      <c r="I2916" s="47"/>
      <c r="J2916" s="60"/>
    </row>
    <row r="2917" spans="2:10" x14ac:dyDescent="0.25">
      <c r="B2917" s="293"/>
      <c r="C2917" s="115" t="s">
        <v>660</v>
      </c>
      <c r="D2917" s="70"/>
      <c r="E2917" s="45">
        <v>17.908000000000001</v>
      </c>
      <c r="F2917" s="22"/>
      <c r="G2917" s="46"/>
      <c r="H2917" s="46"/>
      <c r="I2917" s="47"/>
      <c r="J2917" s="60"/>
    </row>
    <row r="2918" spans="2:10" x14ac:dyDescent="0.25">
      <c r="B2918" s="293"/>
      <c r="C2918" s="81"/>
      <c r="D2918" s="70" t="s">
        <v>34</v>
      </c>
      <c r="E2918" s="56">
        <v>53.328000000000003</v>
      </c>
      <c r="F2918" s="22"/>
      <c r="G2918" s="157">
        <v>1.3934867661268397E-6</v>
      </c>
      <c r="H2918" s="46">
        <f>G2918*E2918</f>
        <v>7.4311862264012118E-5</v>
      </c>
      <c r="I2918" s="46"/>
      <c r="J2918" s="261" t="s">
        <v>591</v>
      </c>
    </row>
    <row r="2919" spans="2:10" x14ac:dyDescent="0.25">
      <c r="B2919" s="293"/>
      <c r="C2919" s="81"/>
      <c r="D2919" s="70"/>
      <c r="E2919" s="45"/>
      <c r="F2919" s="22"/>
      <c r="G2919" s="46"/>
      <c r="H2919" s="46"/>
      <c r="I2919" s="47"/>
      <c r="J2919" s="60"/>
    </row>
    <row r="2920" spans="2:10" x14ac:dyDescent="0.25">
      <c r="B2920" s="293"/>
      <c r="C2920" s="81"/>
      <c r="D2920" s="70"/>
      <c r="E2920" s="45"/>
      <c r="F2920" s="22"/>
      <c r="G2920" s="46"/>
      <c r="H2920" s="46"/>
      <c r="I2920" s="47"/>
      <c r="J2920" s="60"/>
    </row>
    <row r="2921" spans="2:10" x14ac:dyDescent="0.25">
      <c r="B2921" s="293">
        <v>179</v>
      </c>
      <c r="C2921" s="73" t="s">
        <v>1373</v>
      </c>
      <c r="D2921" s="70"/>
      <c r="E2921" s="45"/>
      <c r="F2921" s="22"/>
      <c r="G2921" s="46"/>
      <c r="H2921" s="46"/>
      <c r="I2921" s="47"/>
      <c r="J2921" s="60"/>
    </row>
    <row r="2922" spans="2:10" ht="120" x14ac:dyDescent="0.25">
      <c r="B2922" s="293"/>
      <c r="C2922" s="59" t="s">
        <v>1374</v>
      </c>
      <c r="D2922" s="70"/>
      <c r="E2922" s="45"/>
      <c r="F2922" s="22"/>
      <c r="G2922" s="46"/>
      <c r="H2922" s="46"/>
      <c r="I2922" s="47"/>
      <c r="J2922" s="60"/>
    </row>
    <row r="2923" spans="2:10" x14ac:dyDescent="0.25">
      <c r="B2923" s="293"/>
      <c r="C2923" s="115" t="s">
        <v>664</v>
      </c>
      <c r="D2923" s="70"/>
      <c r="E2923" s="45">
        <v>5.4119999999999999</v>
      </c>
      <c r="F2923" s="22"/>
      <c r="G2923" s="46"/>
      <c r="H2923" s="46"/>
      <c r="I2923" s="47"/>
      <c r="J2923" s="60"/>
    </row>
    <row r="2924" spans="2:10" x14ac:dyDescent="0.25">
      <c r="B2924" s="293"/>
      <c r="C2924" s="115" t="s">
        <v>665</v>
      </c>
      <c r="D2924" s="70"/>
      <c r="E2924" s="45">
        <v>5.6980000000000004</v>
      </c>
      <c r="F2924" s="22"/>
      <c r="G2924" s="46"/>
      <c r="H2924" s="46"/>
      <c r="I2924" s="47"/>
      <c r="J2924" s="60"/>
    </row>
    <row r="2925" spans="2:10" x14ac:dyDescent="0.25">
      <c r="B2925" s="293"/>
      <c r="C2925" s="81"/>
      <c r="D2925" s="70" t="s">
        <v>34</v>
      </c>
      <c r="E2925" s="56">
        <v>11.11</v>
      </c>
      <c r="F2925" s="22"/>
      <c r="G2925" s="46">
        <v>191.88472940459241</v>
      </c>
      <c r="H2925" s="46">
        <f>G2925*E2925</f>
        <v>2131.8393436850215</v>
      </c>
      <c r="I2925" s="46"/>
      <c r="J2925" s="60"/>
    </row>
    <row r="2926" spans="2:10" x14ac:dyDescent="0.25">
      <c r="B2926" s="293"/>
      <c r="C2926" s="81"/>
      <c r="D2926" s="70"/>
      <c r="E2926" s="45"/>
      <c r="F2926" s="22"/>
      <c r="G2926" s="46"/>
      <c r="H2926" s="46"/>
      <c r="I2926" s="47"/>
      <c r="J2926" s="60"/>
    </row>
    <row r="2927" spans="2:10" x14ac:dyDescent="0.25">
      <c r="B2927" s="293">
        <v>180</v>
      </c>
      <c r="C2927" s="73" t="s">
        <v>1375</v>
      </c>
      <c r="D2927" s="70"/>
      <c r="E2927" s="45"/>
      <c r="F2927" s="22"/>
      <c r="G2927" s="46"/>
      <c r="H2927" s="46"/>
      <c r="I2927" s="47"/>
      <c r="J2927" s="60"/>
    </row>
    <row r="2928" spans="2:10" ht="255" x14ac:dyDescent="0.25">
      <c r="B2928" s="293"/>
      <c r="C2928" s="59" t="s">
        <v>1376</v>
      </c>
      <c r="D2928" s="70"/>
      <c r="E2928" s="45"/>
      <c r="F2928" s="22"/>
      <c r="G2928" s="46"/>
      <c r="H2928" s="46"/>
      <c r="I2928" s="47"/>
      <c r="J2928" s="60"/>
    </row>
    <row r="2929" spans="2:10" x14ac:dyDescent="0.25">
      <c r="B2929" s="293"/>
      <c r="C2929" s="115" t="s">
        <v>664</v>
      </c>
      <c r="D2929" s="70"/>
      <c r="E2929" s="45">
        <v>5.4119999999999999</v>
      </c>
      <c r="F2929" s="22"/>
      <c r="G2929" s="46"/>
      <c r="H2929" s="46"/>
      <c r="I2929" s="47"/>
      <c r="J2929" s="60"/>
    </row>
    <row r="2930" spans="2:10" x14ac:dyDescent="0.25">
      <c r="B2930" s="293"/>
      <c r="C2930" s="115" t="s">
        <v>665</v>
      </c>
      <c r="D2930" s="70"/>
      <c r="E2930" s="45">
        <v>5.6980000000000004</v>
      </c>
      <c r="F2930" s="22"/>
      <c r="G2930" s="46"/>
      <c r="H2930" s="46"/>
      <c r="I2930" s="47"/>
      <c r="J2930" s="60"/>
    </row>
    <row r="2931" spans="2:10" x14ac:dyDescent="0.25">
      <c r="B2931" s="293"/>
      <c r="C2931" s="81"/>
      <c r="D2931" s="70" t="s">
        <v>34</v>
      </c>
      <c r="E2931" s="56">
        <v>11.11</v>
      </c>
      <c r="F2931" s="22"/>
      <c r="G2931" s="46">
        <v>62.706904475707795</v>
      </c>
      <c r="H2931" s="46">
        <f>G2931*E2931</f>
        <v>696.67370872511356</v>
      </c>
      <c r="I2931" s="46"/>
      <c r="J2931" s="60"/>
    </row>
    <row r="2932" spans="2:10" x14ac:dyDescent="0.25">
      <c r="B2932" s="293"/>
      <c r="C2932" s="81"/>
      <c r="D2932" s="70"/>
      <c r="E2932" s="45"/>
      <c r="F2932" s="22"/>
      <c r="G2932" s="46"/>
      <c r="H2932" s="46"/>
      <c r="I2932" s="47"/>
      <c r="J2932" s="60"/>
    </row>
    <row r="2933" spans="2:10" x14ac:dyDescent="0.25">
      <c r="B2933" s="293">
        <v>181</v>
      </c>
      <c r="C2933" s="73" t="s">
        <v>1377</v>
      </c>
      <c r="D2933" s="70"/>
      <c r="E2933" s="45"/>
      <c r="F2933" s="22"/>
      <c r="G2933" s="46"/>
      <c r="H2933" s="46"/>
      <c r="I2933" s="47"/>
      <c r="J2933" s="60"/>
    </row>
    <row r="2934" spans="2:10" ht="105" x14ac:dyDescent="0.25">
      <c r="B2934" s="293"/>
      <c r="C2934" s="59" t="s">
        <v>1378</v>
      </c>
      <c r="D2934" s="70"/>
      <c r="E2934" s="45"/>
      <c r="F2934" s="22"/>
      <c r="G2934" s="46"/>
      <c r="H2934" s="46"/>
      <c r="I2934" s="47"/>
      <c r="J2934" s="60"/>
    </row>
    <row r="2935" spans="2:10" x14ac:dyDescent="0.25">
      <c r="B2935" s="293"/>
      <c r="C2935" s="115" t="s">
        <v>664</v>
      </c>
      <c r="D2935" s="70"/>
      <c r="E2935" s="45">
        <v>4.3120000000000003</v>
      </c>
      <c r="F2935" s="22"/>
      <c r="G2935" s="46"/>
      <c r="H2935" s="46"/>
      <c r="I2935" s="47"/>
      <c r="J2935" s="60"/>
    </row>
    <row r="2936" spans="2:10" x14ac:dyDescent="0.25">
      <c r="B2936" s="293"/>
      <c r="C2936" s="115" t="s">
        <v>665</v>
      </c>
      <c r="D2936" s="70"/>
      <c r="E2936" s="45">
        <v>4.3120000000000003</v>
      </c>
      <c r="F2936" s="22"/>
      <c r="G2936" s="46"/>
      <c r="H2936" s="46"/>
      <c r="I2936" s="47"/>
      <c r="J2936" s="60"/>
    </row>
    <row r="2937" spans="2:10" x14ac:dyDescent="0.25">
      <c r="B2937" s="293"/>
      <c r="C2937" s="64"/>
      <c r="D2937" s="70" t="s">
        <v>84</v>
      </c>
      <c r="E2937" s="56">
        <v>8.6240000000000006</v>
      </c>
      <c r="F2937" s="22"/>
      <c r="G2937" s="46">
        <v>27.869735322536798</v>
      </c>
      <c r="H2937" s="46">
        <f>G2937*E2937</f>
        <v>240.34859742155737</v>
      </c>
      <c r="I2937" s="46"/>
      <c r="J2937" s="60"/>
    </row>
    <row r="2938" spans="2:10" x14ac:dyDescent="0.25">
      <c r="B2938" s="293"/>
      <c r="C2938" s="64"/>
      <c r="D2938" s="70"/>
      <c r="E2938" s="45"/>
      <c r="F2938" s="22"/>
      <c r="G2938" s="46"/>
      <c r="H2938" s="46"/>
      <c r="I2938" s="47"/>
      <c r="J2938" s="60"/>
    </row>
    <row r="2939" spans="2:10" x14ac:dyDescent="0.25">
      <c r="B2939" s="293">
        <v>182</v>
      </c>
      <c r="C2939" s="73" t="s">
        <v>1379</v>
      </c>
      <c r="D2939" s="70"/>
      <c r="E2939" s="45"/>
      <c r="F2939" s="22"/>
      <c r="G2939" s="46"/>
      <c r="H2939" s="46"/>
      <c r="I2939" s="47"/>
      <c r="J2939" s="60"/>
    </row>
    <row r="2940" spans="2:10" ht="150" x14ac:dyDescent="0.25">
      <c r="B2940" s="293"/>
      <c r="C2940" s="59" t="s">
        <v>1380</v>
      </c>
      <c r="D2940" s="70"/>
      <c r="E2940" s="45"/>
      <c r="F2940" s="22"/>
      <c r="G2940" s="46"/>
      <c r="H2940" s="46"/>
      <c r="I2940" s="47"/>
      <c r="J2940" s="60"/>
    </row>
    <row r="2941" spans="2:10" x14ac:dyDescent="0.25">
      <c r="B2941" s="293"/>
      <c r="C2941" s="115" t="s">
        <v>664</v>
      </c>
      <c r="D2941" s="70"/>
      <c r="E2941" s="45">
        <v>4.3120000000000003</v>
      </c>
      <c r="F2941" s="22"/>
      <c r="G2941" s="46"/>
      <c r="H2941" s="46"/>
      <c r="I2941" s="47"/>
      <c r="J2941" s="60"/>
    </row>
    <row r="2942" spans="2:10" x14ac:dyDescent="0.25">
      <c r="B2942" s="293"/>
      <c r="C2942" s="115" t="s">
        <v>665</v>
      </c>
      <c r="D2942" s="70"/>
      <c r="E2942" s="45">
        <v>4.3120000000000003</v>
      </c>
      <c r="F2942" s="22"/>
      <c r="G2942" s="46"/>
      <c r="H2942" s="46"/>
      <c r="I2942" s="47"/>
      <c r="J2942" s="60"/>
    </row>
    <row r="2943" spans="2:10" x14ac:dyDescent="0.25">
      <c r="B2943" s="293"/>
      <c r="C2943" s="64"/>
      <c r="D2943" s="70" t="s">
        <v>84</v>
      </c>
      <c r="E2943" s="56">
        <v>8.6240000000000006</v>
      </c>
      <c r="F2943" s="22"/>
      <c r="G2943" s="46">
        <v>12.541380895141558</v>
      </c>
      <c r="H2943" s="46">
        <f>G2943*E2943</f>
        <v>108.15686883970081</v>
      </c>
      <c r="I2943" s="46"/>
      <c r="J2943" s="60"/>
    </row>
    <row r="2944" spans="2:10" x14ac:dyDescent="0.25">
      <c r="B2944" s="293"/>
      <c r="C2944" s="64"/>
      <c r="D2944" s="70"/>
      <c r="E2944" s="45"/>
      <c r="F2944" s="22"/>
      <c r="G2944" s="46"/>
      <c r="H2944" s="46"/>
      <c r="I2944" s="47"/>
      <c r="J2944" s="60"/>
    </row>
    <row r="2945" spans="2:10" x14ac:dyDescent="0.25">
      <c r="B2945" s="293"/>
      <c r="C2945" s="64"/>
      <c r="D2945" s="70"/>
      <c r="E2945" s="45"/>
      <c r="F2945" s="22"/>
      <c r="G2945" s="46"/>
      <c r="H2945" s="46"/>
      <c r="I2945" s="47"/>
      <c r="J2945" s="60"/>
    </row>
    <row r="2946" spans="2:10" x14ac:dyDescent="0.25">
      <c r="B2946" s="288" t="s">
        <v>1381</v>
      </c>
      <c r="C2946" s="184" t="s">
        <v>1382</v>
      </c>
      <c r="D2946" s="159"/>
      <c r="E2946" s="159"/>
      <c r="F2946" s="22"/>
      <c r="G2946" s="159"/>
      <c r="H2946" s="159"/>
      <c r="I2946" s="164">
        <f>H2957+H2961+H2962+H2968+H2995+H3015+H3041+H3049+H3057+H3061+H3068+H3073+H3079+H3083</f>
        <v>275561.05193133326</v>
      </c>
      <c r="J2946" s="275"/>
    </row>
    <row r="2947" spans="2:10" ht="16.149999999999999" customHeight="1" x14ac:dyDescent="0.25">
      <c r="B2947" s="293"/>
      <c r="C2947" s="64"/>
      <c r="D2947" s="70"/>
      <c r="E2947" s="45"/>
      <c r="F2947" s="22"/>
      <c r="G2947" s="46"/>
      <c r="H2947" s="46"/>
      <c r="I2947" s="47"/>
      <c r="J2947" s="60"/>
    </row>
    <row r="2948" spans="2:10" ht="16.149999999999999" customHeight="1" x14ac:dyDescent="0.25">
      <c r="B2948" s="293">
        <v>183</v>
      </c>
      <c r="C2948" s="73" t="s">
        <v>1383</v>
      </c>
      <c r="D2948" s="70"/>
      <c r="E2948" s="45"/>
      <c r="F2948" s="22"/>
      <c r="G2948" s="46"/>
      <c r="H2948" s="46"/>
      <c r="I2948" s="47"/>
      <c r="J2948" s="60"/>
    </row>
    <row r="2949" spans="2:10" ht="16.149999999999999" customHeight="1" x14ac:dyDescent="0.25">
      <c r="B2949" s="293"/>
      <c r="C2949" s="59" t="s">
        <v>1384</v>
      </c>
      <c r="D2949" s="70"/>
      <c r="E2949" s="45"/>
      <c r="F2949" s="22"/>
      <c r="G2949" s="46"/>
      <c r="H2949" s="46"/>
      <c r="I2949" s="47"/>
      <c r="J2949" s="60"/>
    </row>
    <row r="2950" spans="2:10" ht="16.149999999999999" customHeight="1" x14ac:dyDescent="0.25">
      <c r="B2950" s="293"/>
      <c r="C2950" s="80" t="s">
        <v>111</v>
      </c>
      <c r="D2950" s="49"/>
      <c r="E2950" s="45">
        <v>2.4108000000000001</v>
      </c>
      <c r="F2950" s="22"/>
      <c r="G2950" s="46"/>
      <c r="H2950" s="46"/>
      <c r="I2950" s="71"/>
      <c r="J2950" s="260"/>
    </row>
    <row r="2951" spans="2:10" ht="16.149999999999999" customHeight="1" x14ac:dyDescent="0.25">
      <c r="B2951" s="293"/>
      <c r="C2951" s="80" t="s">
        <v>49</v>
      </c>
      <c r="D2951" s="49"/>
      <c r="E2951" s="45">
        <v>5.0859899999999989</v>
      </c>
      <c r="F2951" s="22"/>
      <c r="G2951" s="46"/>
      <c r="H2951" s="46"/>
      <c r="I2951" s="71"/>
      <c r="J2951" s="260"/>
    </row>
    <row r="2952" spans="2:10" ht="16.149999999999999" customHeight="1" x14ac:dyDescent="0.25">
      <c r="B2952" s="293"/>
      <c r="C2952" s="80" t="s">
        <v>537</v>
      </c>
      <c r="D2952" s="49"/>
      <c r="E2952" s="45">
        <v>2.4679200000000003</v>
      </c>
      <c r="F2952" s="22"/>
      <c r="G2952" s="46"/>
      <c r="H2952" s="46"/>
      <c r="I2952" s="71"/>
      <c r="J2952" s="260"/>
    </row>
    <row r="2953" spans="2:10" ht="16.149999999999999" customHeight="1" x14ac:dyDescent="0.25">
      <c r="B2953" s="293"/>
      <c r="C2953" s="80" t="s">
        <v>50</v>
      </c>
      <c r="D2953" s="49"/>
      <c r="E2953" s="45">
        <v>2.4679200000000003</v>
      </c>
      <c r="F2953" s="22"/>
      <c r="G2953" s="46"/>
      <c r="H2953" s="46"/>
      <c r="I2953" s="71"/>
      <c r="J2953" s="260"/>
    </row>
    <row r="2954" spans="2:10" ht="16.149999999999999" customHeight="1" x14ac:dyDescent="0.25">
      <c r="B2954" s="293"/>
      <c r="C2954" s="80" t="s">
        <v>51</v>
      </c>
      <c r="D2954" s="49"/>
      <c r="E2954" s="45">
        <v>2.5116000000000001</v>
      </c>
      <c r="F2954" s="22"/>
      <c r="G2954" s="46"/>
      <c r="H2954" s="46"/>
      <c r="I2954" s="71"/>
      <c r="J2954" s="260"/>
    </row>
    <row r="2955" spans="2:10" ht="16.149999999999999" customHeight="1" x14ac:dyDescent="0.25">
      <c r="B2955" s="293"/>
      <c r="C2955" s="80" t="s">
        <v>52</v>
      </c>
      <c r="D2955" s="49"/>
      <c r="E2955" s="45">
        <v>1.7640000000000002</v>
      </c>
      <c r="F2955" s="22"/>
      <c r="G2955" s="46"/>
      <c r="H2955" s="46"/>
      <c r="I2955" s="71"/>
      <c r="J2955" s="260"/>
    </row>
    <row r="2956" spans="2:10" ht="16.149999999999999" customHeight="1" x14ac:dyDescent="0.25">
      <c r="B2956" s="293"/>
      <c r="C2956" s="80"/>
      <c r="D2956" s="49"/>
      <c r="E2956" s="45">
        <v>1.5960000000000001</v>
      </c>
      <c r="F2956" s="22"/>
      <c r="G2956" s="46"/>
      <c r="H2956" s="46"/>
      <c r="I2956" s="71"/>
      <c r="J2956" s="260"/>
    </row>
    <row r="2957" spans="2:10" ht="16.149999999999999" customHeight="1" x14ac:dyDescent="0.25">
      <c r="B2957" s="293"/>
      <c r="C2957" s="59"/>
      <c r="D2957" s="70" t="s">
        <v>34</v>
      </c>
      <c r="E2957" s="56">
        <v>18.30423</v>
      </c>
      <c r="F2957" s="22"/>
      <c r="G2957" s="46">
        <v>696.74338306341997</v>
      </c>
      <c r="H2957" s="46">
        <f>G2957*E2957</f>
        <v>12753.351134570945</v>
      </c>
      <c r="I2957" s="46"/>
      <c r="J2957" s="260"/>
    </row>
    <row r="2958" spans="2:10" ht="16.149999999999999" customHeight="1" x14ac:dyDescent="0.25">
      <c r="B2958" s="293"/>
      <c r="C2958" s="59"/>
      <c r="D2958" s="70"/>
      <c r="E2958" s="45"/>
      <c r="F2958" s="22"/>
      <c r="G2958" s="46"/>
      <c r="H2958" s="46"/>
      <c r="I2958" s="71"/>
      <c r="J2958" s="260"/>
    </row>
    <row r="2959" spans="2:10" ht="16.149999999999999" customHeight="1" x14ac:dyDescent="0.25">
      <c r="B2959" s="293">
        <v>184</v>
      </c>
      <c r="C2959" s="73" t="s">
        <v>550</v>
      </c>
      <c r="D2959" s="70"/>
      <c r="E2959" s="45"/>
      <c r="F2959" s="22"/>
      <c r="G2959" s="46"/>
      <c r="H2959" s="46"/>
      <c r="I2959" s="47"/>
      <c r="J2959" s="60"/>
    </row>
    <row r="2960" spans="2:10" ht="16.149999999999999" customHeight="1" x14ac:dyDescent="0.25">
      <c r="B2960" s="293"/>
      <c r="C2960" s="53" t="s">
        <v>1385</v>
      </c>
      <c r="D2960" s="70"/>
      <c r="E2960" s="45"/>
      <c r="F2960" s="22"/>
      <c r="G2960" s="46"/>
      <c r="H2960" s="46"/>
      <c r="I2960" s="47"/>
      <c r="J2960" s="60"/>
    </row>
    <row r="2961" spans="2:10" ht="16.149999999999999" customHeight="1" x14ac:dyDescent="0.25">
      <c r="B2961" s="293"/>
      <c r="C2961" s="80" t="s">
        <v>552</v>
      </c>
      <c r="D2961" s="70" t="s">
        <v>21</v>
      </c>
      <c r="E2961" s="56">
        <v>2</v>
      </c>
      <c r="F2961" s="22"/>
      <c r="G2961" s="46">
        <v>1755.7933253198185</v>
      </c>
      <c r="H2961" s="46">
        <f>G2961*E2961</f>
        <v>3511.5866506396369</v>
      </c>
      <c r="I2961" s="46"/>
      <c r="J2961" s="60"/>
    </row>
    <row r="2962" spans="2:10" ht="16.149999999999999" customHeight="1" x14ac:dyDescent="0.25">
      <c r="B2962" s="293"/>
      <c r="C2962" s="80" t="s">
        <v>553</v>
      </c>
      <c r="D2962" s="70" t="s">
        <v>21</v>
      </c>
      <c r="E2962" s="56">
        <v>2</v>
      </c>
      <c r="F2962" s="22"/>
      <c r="G2962" s="46">
        <v>1755.7933253198185</v>
      </c>
      <c r="H2962" s="46">
        <f>G2962*E2962</f>
        <v>3511.5866506396369</v>
      </c>
      <c r="I2962" s="46"/>
      <c r="J2962" s="60"/>
    </row>
    <row r="2963" spans="2:10" ht="16.149999999999999" customHeight="1" x14ac:dyDescent="0.25">
      <c r="B2963" s="293"/>
      <c r="C2963" s="59"/>
      <c r="D2963" s="70"/>
      <c r="E2963" s="45"/>
      <c r="F2963" s="22"/>
      <c r="G2963" s="46"/>
      <c r="H2963" s="46"/>
      <c r="I2963" s="47"/>
      <c r="J2963" s="60"/>
    </row>
    <row r="2964" spans="2:10" ht="16.149999999999999" customHeight="1" x14ac:dyDescent="0.25">
      <c r="B2964" s="293">
        <v>185</v>
      </c>
      <c r="C2964" s="73" t="s">
        <v>1386</v>
      </c>
      <c r="D2964" s="70"/>
      <c r="E2964" s="45"/>
      <c r="F2964" s="22"/>
      <c r="G2964" s="46"/>
      <c r="H2964" s="46"/>
      <c r="I2964" s="47"/>
      <c r="J2964" s="60"/>
    </row>
    <row r="2965" spans="2:10" ht="16.149999999999999" customHeight="1" x14ac:dyDescent="0.25">
      <c r="B2965" s="293"/>
      <c r="C2965" s="59" t="s">
        <v>1387</v>
      </c>
      <c r="D2965" s="70"/>
      <c r="E2965" s="45"/>
      <c r="F2965" s="22"/>
      <c r="G2965" s="46"/>
      <c r="H2965" s="46"/>
      <c r="I2965" s="47"/>
      <c r="J2965" s="60"/>
    </row>
    <row r="2966" spans="2:10" ht="16.149999999999999" customHeight="1" x14ac:dyDescent="0.25">
      <c r="B2966" s="293"/>
      <c r="C2966" s="85" t="s">
        <v>539</v>
      </c>
      <c r="D2966" s="70"/>
      <c r="E2966" s="45">
        <v>1.8900000000000001</v>
      </c>
      <c r="F2966" s="22"/>
      <c r="G2966" s="46"/>
      <c r="H2966" s="46"/>
      <c r="I2966" s="47"/>
      <c r="J2966" s="60"/>
    </row>
    <row r="2967" spans="2:10" ht="16.149999999999999" customHeight="1" x14ac:dyDescent="0.25">
      <c r="B2967" s="293"/>
      <c r="C2967" s="85" t="s">
        <v>540</v>
      </c>
      <c r="D2967" s="70"/>
      <c r="E2967" s="45">
        <v>1.7849999999999999</v>
      </c>
      <c r="F2967" s="22"/>
      <c r="G2967" s="46"/>
      <c r="H2967" s="46"/>
      <c r="I2967" s="47"/>
      <c r="J2967" s="60"/>
    </row>
    <row r="2968" spans="2:10" ht="16.149999999999999" customHeight="1" x14ac:dyDescent="0.25">
      <c r="B2968" s="293"/>
      <c r="C2968" s="81"/>
      <c r="D2968" s="70" t="s">
        <v>34</v>
      </c>
      <c r="E2968" s="56">
        <v>3.6749999999999998</v>
      </c>
      <c r="F2968" s="22"/>
      <c r="G2968" s="46">
        <v>1309.8775601592295</v>
      </c>
      <c r="H2968" s="46">
        <f>G2968*E2968</f>
        <v>4813.8000335851684</v>
      </c>
      <c r="I2968" s="46"/>
      <c r="J2968" s="60"/>
    </row>
    <row r="2969" spans="2:10" ht="16.149999999999999" customHeight="1" x14ac:dyDescent="0.25">
      <c r="B2969" s="293"/>
      <c r="C2969" s="81"/>
      <c r="D2969" s="70"/>
      <c r="E2969" s="45"/>
      <c r="F2969" s="22"/>
      <c r="G2969" s="46"/>
      <c r="H2969" s="46"/>
      <c r="I2969" s="47"/>
      <c r="J2969" s="60"/>
    </row>
    <row r="2970" spans="2:10" ht="16.149999999999999" customHeight="1" x14ac:dyDescent="0.25">
      <c r="B2970" s="293">
        <v>186</v>
      </c>
      <c r="C2970" s="73" t="s">
        <v>1388</v>
      </c>
      <c r="D2970" s="70"/>
      <c r="E2970" s="45"/>
      <c r="F2970" s="22"/>
      <c r="G2970" s="46"/>
      <c r="H2970" s="46"/>
      <c r="I2970" s="47"/>
      <c r="J2970" s="60"/>
    </row>
    <row r="2971" spans="2:10" ht="16.149999999999999" customHeight="1" x14ac:dyDescent="0.25">
      <c r="B2971" s="293"/>
      <c r="C2971" s="59" t="s">
        <v>1389</v>
      </c>
      <c r="D2971" s="70"/>
      <c r="E2971" s="45"/>
      <c r="F2971" s="22"/>
      <c r="G2971" s="46"/>
      <c r="H2971" s="46"/>
      <c r="I2971" s="47"/>
      <c r="J2971" s="60"/>
    </row>
    <row r="2972" spans="2:10" ht="16.149999999999999" customHeight="1" x14ac:dyDescent="0.25">
      <c r="B2972" s="293"/>
      <c r="C2972" s="86" t="s">
        <v>87</v>
      </c>
      <c r="D2972" s="70"/>
      <c r="E2972" s="45"/>
      <c r="F2972" s="22"/>
      <c r="G2972" s="46"/>
      <c r="H2972" s="46"/>
      <c r="I2972" s="47"/>
      <c r="J2972" s="60"/>
    </row>
    <row r="2973" spans="2:10" ht="16.149999999999999" customHeight="1" x14ac:dyDescent="0.25">
      <c r="B2973" s="293"/>
      <c r="C2973" s="72" t="s">
        <v>1390</v>
      </c>
      <c r="D2973" s="70"/>
      <c r="E2973" s="45">
        <v>7.0490699999999995</v>
      </c>
      <c r="F2973" s="22"/>
      <c r="G2973" s="46"/>
      <c r="H2973" s="46"/>
      <c r="I2973" s="71"/>
      <c r="J2973" s="260"/>
    </row>
    <row r="2974" spans="2:10" ht="16.149999999999999" customHeight="1" x14ac:dyDescent="0.25">
      <c r="B2974" s="293"/>
      <c r="C2974" s="69" t="s">
        <v>1391</v>
      </c>
      <c r="D2974" s="70"/>
      <c r="E2974" s="45">
        <v>2.6460000000000004</v>
      </c>
      <c r="F2974" s="22"/>
      <c r="G2974" s="46"/>
      <c r="H2974" s="46"/>
      <c r="I2974" s="71"/>
      <c r="J2974" s="260"/>
    </row>
    <row r="2975" spans="2:10" ht="16.149999999999999" customHeight="1" x14ac:dyDescent="0.25">
      <c r="B2975" s="293"/>
      <c r="C2975" s="69" t="s">
        <v>1392</v>
      </c>
      <c r="D2975" s="70"/>
      <c r="E2975" s="45">
        <v>2.6460000000000004</v>
      </c>
      <c r="F2975" s="22"/>
      <c r="G2975" s="46"/>
      <c r="H2975" s="46"/>
      <c r="I2975" s="71"/>
      <c r="J2975" s="260"/>
    </row>
    <row r="2976" spans="2:10" ht="16.149999999999999" customHeight="1" x14ac:dyDescent="0.25">
      <c r="B2976" s="293"/>
      <c r="C2976" s="80" t="s">
        <v>88</v>
      </c>
      <c r="D2976" s="49"/>
      <c r="E2976" s="45">
        <v>1.86375</v>
      </c>
      <c r="F2976" s="22"/>
      <c r="G2976" s="46"/>
      <c r="H2976" s="46"/>
      <c r="I2976" s="71"/>
      <c r="J2976" s="260"/>
    </row>
    <row r="2977" spans="2:10" ht="16.149999999999999" customHeight="1" x14ac:dyDescent="0.25">
      <c r="B2977" s="293"/>
      <c r="C2977" s="80" t="s">
        <v>89</v>
      </c>
      <c r="D2977" s="70"/>
      <c r="E2977" s="45">
        <v>5.7985199999999999</v>
      </c>
      <c r="F2977" s="22"/>
      <c r="G2977" s="46"/>
      <c r="H2977" s="46"/>
      <c r="I2977" s="71"/>
      <c r="J2977" s="260"/>
    </row>
    <row r="2978" spans="2:10" ht="16.149999999999999" customHeight="1" x14ac:dyDescent="0.25">
      <c r="B2978" s="293"/>
      <c r="C2978" s="80" t="s">
        <v>94</v>
      </c>
      <c r="D2978" s="70"/>
      <c r="E2978" s="45">
        <v>1.41561</v>
      </c>
      <c r="F2978" s="22"/>
      <c r="G2978" s="46"/>
      <c r="H2978" s="46"/>
      <c r="I2978" s="71"/>
      <c r="J2978" s="260"/>
    </row>
    <row r="2979" spans="2:10" ht="16.149999999999999" customHeight="1" x14ac:dyDescent="0.25">
      <c r="B2979" s="293"/>
      <c r="C2979" s="80" t="s">
        <v>95</v>
      </c>
      <c r="D2979" s="70"/>
      <c r="E2979" s="45">
        <v>1.4565600000000003</v>
      </c>
      <c r="F2979" s="22"/>
      <c r="G2979" s="46"/>
      <c r="H2979" s="46"/>
      <c r="I2979" s="71"/>
      <c r="J2979" s="260"/>
    </row>
    <row r="2980" spans="2:10" ht="16.149999999999999" customHeight="1" x14ac:dyDescent="0.25">
      <c r="B2980" s="293"/>
      <c r="C2980" s="69" t="s">
        <v>47</v>
      </c>
      <c r="D2980" s="70"/>
      <c r="E2980" s="45">
        <v>7.0875000000000004</v>
      </c>
      <c r="F2980" s="22"/>
      <c r="G2980" s="46"/>
      <c r="H2980" s="46"/>
      <c r="I2980" s="71"/>
      <c r="J2980" s="260"/>
    </row>
    <row r="2981" spans="2:10" ht="16.149999999999999" customHeight="1" x14ac:dyDescent="0.25">
      <c r="B2981" s="293"/>
      <c r="C2981" s="69" t="s">
        <v>96</v>
      </c>
      <c r="D2981" s="70"/>
      <c r="E2981" s="45">
        <v>0.45150000000000001</v>
      </c>
      <c r="F2981" s="22"/>
      <c r="G2981" s="46"/>
      <c r="H2981" s="46"/>
      <c r="I2981" s="71"/>
      <c r="J2981" s="260"/>
    </row>
    <row r="2982" spans="2:10" ht="16.149999999999999" customHeight="1" x14ac:dyDescent="0.25">
      <c r="B2982" s="293"/>
      <c r="C2982" s="80" t="s">
        <v>49</v>
      </c>
      <c r="D2982" s="70"/>
      <c r="E2982" s="45">
        <v>5.0859899999999989</v>
      </c>
      <c r="F2982" s="22"/>
      <c r="G2982" s="46"/>
      <c r="H2982" s="46"/>
      <c r="I2982" s="71"/>
      <c r="J2982" s="260"/>
    </row>
    <row r="2983" spans="2:10" ht="16.149999999999999" customHeight="1" x14ac:dyDescent="0.25">
      <c r="B2983" s="293"/>
      <c r="C2983" s="80" t="s">
        <v>97</v>
      </c>
      <c r="D2983" s="70"/>
      <c r="E2983" s="45">
        <v>0.29399999999999998</v>
      </c>
      <c r="F2983" s="22"/>
      <c r="G2983" s="46"/>
      <c r="H2983" s="46"/>
      <c r="I2983" s="71"/>
      <c r="J2983" s="260"/>
    </row>
    <row r="2984" spans="2:10" ht="16.149999999999999" customHeight="1" x14ac:dyDescent="0.25">
      <c r="B2984" s="293"/>
      <c r="C2984" s="69" t="s">
        <v>100</v>
      </c>
      <c r="D2984" s="70"/>
      <c r="E2984" s="45">
        <v>6.1404000000000005</v>
      </c>
      <c r="F2984" s="22"/>
      <c r="G2984" s="46"/>
      <c r="H2984" s="46"/>
      <c r="I2984" s="71"/>
      <c r="J2984" s="260"/>
    </row>
    <row r="2985" spans="2:10" ht="16.149999999999999" customHeight="1" x14ac:dyDescent="0.25">
      <c r="B2985" s="293"/>
      <c r="C2985" s="80" t="s">
        <v>101</v>
      </c>
      <c r="D2985" s="70"/>
      <c r="E2985" s="45">
        <v>1.1319000000000001</v>
      </c>
      <c r="F2985" s="22"/>
      <c r="G2985" s="46"/>
      <c r="H2985" s="46"/>
      <c r="I2985" s="71"/>
      <c r="J2985" s="260"/>
    </row>
    <row r="2986" spans="2:10" ht="16.149999999999999" customHeight="1" x14ac:dyDescent="0.25">
      <c r="B2986" s="293"/>
      <c r="C2986" s="80" t="s">
        <v>537</v>
      </c>
      <c r="D2986" s="70"/>
      <c r="E2986" s="45">
        <v>2.4679200000000003</v>
      </c>
      <c r="F2986" s="22"/>
      <c r="G2986" s="46"/>
      <c r="H2986" s="46"/>
      <c r="I2986" s="71"/>
      <c r="J2986" s="260"/>
    </row>
    <row r="2987" spans="2:10" ht="16.149999999999999" customHeight="1" x14ac:dyDescent="0.25">
      <c r="B2987" s="293"/>
      <c r="C2987" s="80" t="s">
        <v>538</v>
      </c>
      <c r="D2987" s="70"/>
      <c r="E2987" s="45">
        <v>2.5116000000000001</v>
      </c>
      <c r="F2987" s="22"/>
      <c r="G2987" s="46"/>
      <c r="H2987" s="46"/>
      <c r="I2987" s="71"/>
      <c r="J2987" s="260"/>
    </row>
    <row r="2988" spans="2:10" ht="16.149999999999999" customHeight="1" x14ac:dyDescent="0.25">
      <c r="B2988" s="293"/>
      <c r="C2988" s="80" t="s">
        <v>102</v>
      </c>
      <c r="D2988" s="70"/>
      <c r="E2988" s="45">
        <v>0.42000000000000004</v>
      </c>
      <c r="F2988" s="22"/>
      <c r="G2988" s="46"/>
      <c r="H2988" s="46"/>
      <c r="I2988" s="71"/>
      <c r="J2988" s="260"/>
    </row>
    <row r="2989" spans="2:10" ht="16.149999999999999" customHeight="1" x14ac:dyDescent="0.25">
      <c r="B2989" s="293"/>
      <c r="C2989" s="80" t="s">
        <v>103</v>
      </c>
      <c r="D2989" s="70"/>
      <c r="E2989" s="45">
        <v>2.5116000000000001</v>
      </c>
      <c r="F2989" s="22"/>
      <c r="G2989" s="46"/>
      <c r="H2989" s="46"/>
      <c r="I2989" s="71"/>
      <c r="J2989" s="260"/>
    </row>
    <row r="2990" spans="2:10" ht="16.149999999999999" customHeight="1" x14ac:dyDescent="0.25">
      <c r="B2990" s="293"/>
      <c r="C2990" s="80" t="s">
        <v>104</v>
      </c>
      <c r="D2990" s="70"/>
      <c r="E2990" s="45">
        <v>0.82015500000000008</v>
      </c>
      <c r="F2990" s="22"/>
      <c r="G2990" s="46"/>
      <c r="H2990" s="46"/>
      <c r="I2990" s="71"/>
      <c r="J2990" s="260"/>
    </row>
    <row r="2991" spans="2:10" ht="16.149999999999999" customHeight="1" x14ac:dyDescent="0.25">
      <c r="B2991" s="293"/>
      <c r="C2991" s="80" t="s">
        <v>52</v>
      </c>
      <c r="D2991" s="49"/>
      <c r="E2991" s="45">
        <v>1.7640000000000002</v>
      </c>
      <c r="F2991" s="22"/>
      <c r="G2991" s="46"/>
      <c r="H2991" s="46"/>
      <c r="I2991" s="71"/>
      <c r="J2991" s="260"/>
    </row>
    <row r="2992" spans="2:10" ht="16.149999999999999" customHeight="1" x14ac:dyDescent="0.25">
      <c r="B2992" s="293"/>
      <c r="C2992" s="80"/>
      <c r="D2992" s="49"/>
      <c r="E2992" s="45">
        <v>1.5960000000000001</v>
      </c>
      <c r="F2992" s="22"/>
      <c r="G2992" s="46"/>
      <c r="H2992" s="46"/>
      <c r="I2992" s="71"/>
      <c r="J2992" s="260"/>
    </row>
    <row r="2993" spans="2:10" ht="16.149999999999999" customHeight="1" x14ac:dyDescent="0.25">
      <c r="B2993" s="293"/>
      <c r="C2993" s="80"/>
      <c r="D2993" s="49"/>
      <c r="E2993" s="45">
        <v>2.0527500000000001</v>
      </c>
      <c r="F2993" s="22"/>
      <c r="G2993" s="46"/>
      <c r="H2993" s="46"/>
      <c r="I2993" s="71"/>
      <c r="J2993" s="260"/>
    </row>
    <row r="2994" spans="2:10" ht="16.149999999999999" customHeight="1" x14ac:dyDescent="0.25">
      <c r="B2994" s="293"/>
      <c r="C2994" s="80" t="s">
        <v>105</v>
      </c>
      <c r="D2994" s="70"/>
      <c r="E2994" s="45">
        <v>4.9665000000000008</v>
      </c>
      <c r="F2994" s="22"/>
      <c r="G2994" s="46"/>
      <c r="H2994" s="46"/>
      <c r="I2994" s="71"/>
      <c r="J2994" s="260"/>
    </row>
    <row r="2995" spans="2:10" ht="16.149999999999999" customHeight="1" x14ac:dyDescent="0.25">
      <c r="B2995" s="293"/>
      <c r="C2995" s="80"/>
      <c r="D2995" s="87" t="s">
        <v>34</v>
      </c>
      <c r="E2995" s="56">
        <v>62.177325000000017</v>
      </c>
      <c r="F2995" s="22"/>
      <c r="G2995" s="46">
        <v>1229.8007468208575</v>
      </c>
      <c r="H2995" s="46">
        <f>G2995*E2995</f>
        <v>76465.720720323196</v>
      </c>
      <c r="I2995" s="46"/>
      <c r="J2995" s="260"/>
    </row>
    <row r="2996" spans="2:10" ht="16.149999999999999" customHeight="1" x14ac:dyDescent="0.25">
      <c r="B2996" s="293"/>
      <c r="C2996" s="88" t="s">
        <v>106</v>
      </c>
      <c r="D2996" s="87"/>
      <c r="E2996" s="45"/>
      <c r="F2996" s="22"/>
      <c r="G2996" s="46"/>
      <c r="H2996" s="46"/>
      <c r="I2996" s="71"/>
      <c r="J2996" s="260"/>
    </row>
    <row r="2997" spans="2:10" ht="16.149999999999999" customHeight="1" x14ac:dyDescent="0.25">
      <c r="B2997" s="293"/>
      <c r="C2997" s="72" t="s">
        <v>107</v>
      </c>
      <c r="D2997" s="70"/>
      <c r="E2997" s="45">
        <v>4.5276000000000005</v>
      </c>
      <c r="F2997" s="22"/>
      <c r="G2997" s="46"/>
      <c r="H2997" s="46"/>
      <c r="I2997" s="71"/>
      <c r="J2997" s="260"/>
    </row>
    <row r="2998" spans="2:10" ht="16.149999999999999" customHeight="1" x14ac:dyDescent="0.25">
      <c r="B2998" s="293"/>
      <c r="C2998" s="80" t="s">
        <v>58</v>
      </c>
      <c r="D2998" s="70"/>
      <c r="E2998" s="45">
        <v>2.9484000000000004</v>
      </c>
      <c r="F2998" s="22"/>
      <c r="G2998" s="46"/>
      <c r="H2998" s="46"/>
      <c r="I2998" s="71"/>
      <c r="J2998" s="260"/>
    </row>
    <row r="2999" spans="2:10" ht="16.149999999999999" customHeight="1" x14ac:dyDescent="0.25">
      <c r="B2999" s="293"/>
      <c r="C2999" s="69" t="s">
        <v>108</v>
      </c>
      <c r="D2999" s="70"/>
      <c r="E2999" s="45">
        <v>2.9937600000000004</v>
      </c>
      <c r="F2999" s="22"/>
      <c r="G2999" s="46"/>
      <c r="H2999" s="46"/>
      <c r="I2999" s="71"/>
      <c r="J2999" s="260"/>
    </row>
    <row r="3000" spans="2:10" ht="16.149999999999999" customHeight="1" x14ac:dyDescent="0.25">
      <c r="B3000" s="293"/>
      <c r="C3000" s="80" t="s">
        <v>109</v>
      </c>
      <c r="D3000" s="70"/>
      <c r="E3000" s="45">
        <v>0.58548</v>
      </c>
      <c r="F3000" s="22"/>
      <c r="G3000" s="46"/>
      <c r="H3000" s="46"/>
      <c r="I3000" s="71"/>
      <c r="J3000" s="260"/>
    </row>
    <row r="3001" spans="2:10" ht="16.149999999999999" customHeight="1" x14ac:dyDescent="0.25">
      <c r="B3001" s="293"/>
      <c r="C3001" s="69"/>
      <c r="D3001" s="70"/>
      <c r="E3001" s="45">
        <v>1.87425</v>
      </c>
      <c r="F3001" s="22"/>
      <c r="G3001" s="46"/>
      <c r="H3001" s="46"/>
      <c r="I3001" s="71"/>
      <c r="J3001" s="260"/>
    </row>
    <row r="3002" spans="2:10" ht="16.149999999999999" customHeight="1" x14ac:dyDescent="0.25">
      <c r="B3002" s="293"/>
      <c r="C3002" s="69"/>
      <c r="D3002" s="70"/>
      <c r="E3002" s="45">
        <v>2.8376249999999996</v>
      </c>
      <c r="F3002" s="22"/>
      <c r="G3002" s="46"/>
      <c r="H3002" s="46"/>
      <c r="I3002" s="71"/>
      <c r="J3002" s="260"/>
    </row>
    <row r="3003" spans="2:10" ht="16.149999999999999" customHeight="1" x14ac:dyDescent="0.25">
      <c r="B3003" s="293"/>
      <c r="C3003" s="69"/>
      <c r="D3003" s="70"/>
      <c r="E3003" s="45">
        <v>2.0727000000000002</v>
      </c>
      <c r="F3003" s="22"/>
      <c r="G3003" s="46"/>
      <c r="H3003" s="46"/>
      <c r="I3003" s="71"/>
      <c r="J3003" s="260"/>
    </row>
    <row r="3004" spans="2:10" ht="16.149999999999999" customHeight="1" x14ac:dyDescent="0.25">
      <c r="B3004" s="293"/>
      <c r="C3004" s="69" t="s">
        <v>110</v>
      </c>
      <c r="D3004" s="70"/>
      <c r="E3004" s="45">
        <v>7.2802800000000003</v>
      </c>
      <c r="F3004" s="22"/>
      <c r="G3004" s="46"/>
      <c r="H3004" s="46"/>
      <c r="I3004" s="71"/>
      <c r="J3004" s="260"/>
    </row>
    <row r="3005" spans="2:10" ht="16.149999999999999" customHeight="1" x14ac:dyDescent="0.25">
      <c r="B3005" s="293"/>
      <c r="C3005" s="69"/>
      <c r="D3005" s="70"/>
      <c r="E3005" s="45">
        <v>2.7526799999999998</v>
      </c>
      <c r="F3005" s="22"/>
      <c r="G3005" s="46"/>
      <c r="H3005" s="46"/>
      <c r="I3005" s="71"/>
      <c r="J3005" s="260"/>
    </row>
    <row r="3006" spans="2:10" ht="16.149999999999999" customHeight="1" x14ac:dyDescent="0.25">
      <c r="B3006" s="293"/>
      <c r="C3006" s="80" t="s">
        <v>100</v>
      </c>
      <c r="D3006" s="70"/>
      <c r="E3006" s="45">
        <v>6.1404000000000005</v>
      </c>
      <c r="F3006" s="22"/>
      <c r="G3006" s="46"/>
      <c r="H3006" s="46"/>
      <c r="I3006" s="71"/>
      <c r="J3006" s="260"/>
    </row>
    <row r="3007" spans="2:10" ht="16.149999999999999" customHeight="1" x14ac:dyDescent="0.25">
      <c r="B3007" s="293"/>
      <c r="C3007" s="80" t="s">
        <v>111</v>
      </c>
      <c r="D3007" s="70"/>
      <c r="E3007" s="45">
        <v>2.4108000000000001</v>
      </c>
      <c r="F3007" s="22"/>
      <c r="G3007" s="46"/>
      <c r="H3007" s="46"/>
      <c r="I3007" s="71"/>
      <c r="J3007" s="260"/>
    </row>
    <row r="3008" spans="2:10" ht="16.149999999999999" customHeight="1" x14ac:dyDescent="0.25">
      <c r="B3008" s="293"/>
      <c r="C3008" s="80" t="s">
        <v>112</v>
      </c>
      <c r="D3008" s="70"/>
      <c r="E3008" s="45">
        <v>0.75075000000000014</v>
      </c>
      <c r="F3008" s="22"/>
      <c r="G3008" s="46"/>
      <c r="H3008" s="46"/>
      <c r="I3008" s="71"/>
      <c r="J3008" s="260"/>
    </row>
    <row r="3009" spans="2:10" ht="16.149999999999999" customHeight="1" x14ac:dyDescent="0.25">
      <c r="B3009" s="293"/>
      <c r="C3009" s="80" t="s">
        <v>113</v>
      </c>
      <c r="D3009" s="70"/>
      <c r="E3009" s="45">
        <v>2.4679200000000003</v>
      </c>
      <c r="F3009" s="22"/>
      <c r="G3009" s="46"/>
      <c r="H3009" s="46"/>
      <c r="I3009" s="71"/>
      <c r="J3009" s="260"/>
    </row>
    <row r="3010" spans="2:10" ht="16.149999999999999" customHeight="1" x14ac:dyDescent="0.25">
      <c r="B3010" s="293"/>
      <c r="C3010" s="80" t="s">
        <v>114</v>
      </c>
      <c r="D3010" s="70"/>
      <c r="E3010" s="45">
        <v>0.75075000000000014</v>
      </c>
      <c r="F3010" s="22"/>
      <c r="G3010" s="46"/>
      <c r="H3010" s="46"/>
      <c r="I3010" s="71"/>
      <c r="J3010" s="260"/>
    </row>
    <row r="3011" spans="2:10" ht="16.149999999999999" customHeight="1" x14ac:dyDescent="0.25">
      <c r="B3011" s="293"/>
      <c r="C3011" s="69" t="s">
        <v>115</v>
      </c>
      <c r="D3011" s="70"/>
      <c r="E3011" s="45">
        <v>1.4464800000000002</v>
      </c>
      <c r="F3011" s="22"/>
      <c r="G3011" s="46"/>
      <c r="H3011" s="46"/>
      <c r="I3011" s="71"/>
      <c r="J3011" s="260"/>
    </row>
    <row r="3012" spans="2:10" ht="16.149999999999999" customHeight="1" x14ac:dyDescent="0.25">
      <c r="B3012" s="293"/>
      <c r="C3012" s="69"/>
      <c r="D3012" s="70"/>
      <c r="E3012" s="45">
        <v>2.9547000000000008</v>
      </c>
      <c r="F3012" s="22"/>
      <c r="G3012" s="46"/>
      <c r="H3012" s="46"/>
      <c r="I3012" s="71"/>
      <c r="J3012" s="260"/>
    </row>
    <row r="3013" spans="2:10" ht="16.149999999999999" customHeight="1" x14ac:dyDescent="0.25">
      <c r="B3013" s="293"/>
      <c r="C3013" s="69" t="s">
        <v>105</v>
      </c>
      <c r="D3013" s="70"/>
      <c r="E3013" s="45">
        <v>1.9057500000000001</v>
      </c>
      <c r="F3013" s="22"/>
      <c r="G3013" s="46"/>
      <c r="H3013" s="46"/>
      <c r="I3013" s="71"/>
      <c r="J3013" s="260"/>
    </row>
    <row r="3014" spans="2:10" ht="16.149999999999999" customHeight="1" x14ac:dyDescent="0.25">
      <c r="B3014" s="293"/>
      <c r="C3014" s="69"/>
      <c r="D3014" s="70"/>
      <c r="E3014" s="45">
        <v>4.2966000000000006</v>
      </c>
      <c r="F3014" s="22"/>
      <c r="G3014" s="46"/>
      <c r="H3014" s="46"/>
      <c r="I3014" s="71"/>
      <c r="J3014" s="260"/>
    </row>
    <row r="3015" spans="2:10" ht="16.149999999999999" customHeight="1" x14ac:dyDescent="0.25">
      <c r="B3015" s="293"/>
      <c r="C3015" s="84"/>
      <c r="D3015" s="70" t="s">
        <v>34</v>
      </c>
      <c r="E3015" s="56">
        <v>50.996925000000012</v>
      </c>
      <c r="F3015" s="22"/>
      <c r="G3015" s="46">
        <v>1229.8007468208575</v>
      </c>
      <c r="H3015" s="46">
        <f>G3015*E3015</f>
        <v>62716.056450567274</v>
      </c>
      <c r="I3015" s="46"/>
      <c r="J3015" s="260"/>
    </row>
    <row r="3016" spans="2:10" ht="16.149999999999999" customHeight="1" x14ac:dyDescent="0.25">
      <c r="B3016" s="293"/>
      <c r="C3016" s="81"/>
      <c r="D3016" s="70"/>
      <c r="E3016" s="45"/>
      <c r="F3016" s="22"/>
      <c r="G3016" s="46"/>
      <c r="H3016" s="46"/>
      <c r="I3016" s="47"/>
      <c r="J3016" s="60"/>
    </row>
    <row r="3017" spans="2:10" ht="16.149999999999999" customHeight="1" x14ac:dyDescent="0.25">
      <c r="B3017" s="293">
        <v>187</v>
      </c>
      <c r="C3017" s="97" t="s">
        <v>1393</v>
      </c>
      <c r="D3017" s="70"/>
      <c r="E3017" s="45"/>
      <c r="F3017" s="22"/>
      <c r="G3017" s="46"/>
      <c r="H3017" s="46"/>
      <c r="I3017" s="47"/>
      <c r="J3017" s="60"/>
    </row>
    <row r="3018" spans="2:10" ht="16.149999999999999" customHeight="1" x14ac:dyDescent="0.25">
      <c r="B3018" s="293"/>
      <c r="C3018" s="59" t="s">
        <v>1394</v>
      </c>
      <c r="D3018" s="70"/>
      <c r="E3018" s="45"/>
      <c r="F3018" s="22"/>
      <c r="G3018" s="46"/>
      <c r="H3018" s="46"/>
      <c r="I3018" s="47"/>
      <c r="J3018" s="60"/>
    </row>
    <row r="3019" spans="2:10" ht="16.149999999999999" customHeight="1" x14ac:dyDescent="0.25">
      <c r="B3019" s="293"/>
      <c r="C3019" s="72" t="s">
        <v>107</v>
      </c>
      <c r="D3019" s="70"/>
      <c r="E3019" s="45">
        <v>4.5276000000000005</v>
      </c>
      <c r="F3019" s="22"/>
      <c r="G3019" s="46"/>
      <c r="H3019" s="46"/>
      <c r="I3019" s="71"/>
      <c r="J3019" s="260"/>
    </row>
    <row r="3020" spans="2:10" ht="16.149999999999999" customHeight="1" x14ac:dyDescent="0.25">
      <c r="B3020" s="293"/>
      <c r="C3020" s="80" t="s">
        <v>58</v>
      </c>
      <c r="D3020" s="70"/>
      <c r="E3020" s="45">
        <v>2.9484000000000004</v>
      </c>
      <c r="F3020" s="22"/>
      <c r="G3020" s="46"/>
      <c r="H3020" s="46"/>
      <c r="I3020" s="71"/>
      <c r="J3020" s="260"/>
    </row>
    <row r="3021" spans="2:10" ht="16.149999999999999" customHeight="1" x14ac:dyDescent="0.25">
      <c r="B3021" s="293"/>
      <c r="C3021" s="69" t="s">
        <v>108</v>
      </c>
      <c r="D3021" s="70"/>
      <c r="E3021" s="45">
        <v>2.9937600000000004</v>
      </c>
      <c r="F3021" s="22"/>
      <c r="G3021" s="46"/>
      <c r="H3021" s="46"/>
      <c r="I3021" s="71"/>
      <c r="J3021" s="260"/>
    </row>
    <row r="3022" spans="2:10" ht="16.149999999999999" customHeight="1" x14ac:dyDescent="0.25">
      <c r="B3022" s="293"/>
      <c r="C3022" s="80" t="s">
        <v>109</v>
      </c>
      <c r="D3022" s="70"/>
      <c r="E3022" s="45">
        <v>0.58548</v>
      </c>
      <c r="F3022" s="22"/>
      <c r="G3022" s="46"/>
      <c r="H3022" s="46"/>
      <c r="I3022" s="71"/>
      <c r="J3022" s="260"/>
    </row>
    <row r="3023" spans="2:10" ht="16.149999999999999" customHeight="1" x14ac:dyDescent="0.25">
      <c r="B3023" s="293"/>
      <c r="C3023" s="69"/>
      <c r="D3023" s="70"/>
      <c r="E3023" s="45">
        <v>1.87425</v>
      </c>
      <c r="F3023" s="22"/>
      <c r="G3023" s="46"/>
      <c r="H3023" s="46"/>
      <c r="I3023" s="71"/>
      <c r="J3023" s="260"/>
    </row>
    <row r="3024" spans="2:10" ht="16.149999999999999" customHeight="1" x14ac:dyDescent="0.25">
      <c r="B3024" s="293"/>
      <c r="C3024" s="69"/>
      <c r="D3024" s="70"/>
      <c r="E3024" s="45">
        <v>2.8376249999999996</v>
      </c>
      <c r="F3024" s="22"/>
      <c r="G3024" s="46"/>
      <c r="H3024" s="46"/>
      <c r="I3024" s="71"/>
      <c r="J3024" s="260"/>
    </row>
    <row r="3025" spans="2:10" ht="16.149999999999999" customHeight="1" x14ac:dyDescent="0.25">
      <c r="B3025" s="293"/>
      <c r="C3025" s="69"/>
      <c r="D3025" s="70"/>
      <c r="E3025" s="45">
        <v>2.0727000000000002</v>
      </c>
      <c r="F3025" s="22"/>
      <c r="G3025" s="46"/>
      <c r="H3025" s="46"/>
      <c r="I3025" s="71"/>
      <c r="J3025" s="260"/>
    </row>
    <row r="3026" spans="2:10" ht="16.149999999999999" customHeight="1" x14ac:dyDescent="0.25">
      <c r="B3026" s="293"/>
      <c r="C3026" s="69" t="s">
        <v>110</v>
      </c>
      <c r="D3026" s="70"/>
      <c r="E3026" s="45">
        <v>7.2802800000000003</v>
      </c>
      <c r="F3026" s="22"/>
      <c r="G3026" s="46"/>
      <c r="H3026" s="46"/>
      <c r="I3026" s="71"/>
      <c r="J3026" s="260"/>
    </row>
    <row r="3027" spans="2:10" ht="16.149999999999999" customHeight="1" x14ac:dyDescent="0.25">
      <c r="B3027" s="293"/>
      <c r="C3027" s="69"/>
      <c r="D3027" s="70"/>
      <c r="E3027" s="45">
        <v>2.7526799999999998</v>
      </c>
      <c r="F3027" s="22"/>
      <c r="G3027" s="46"/>
      <c r="H3027" s="46"/>
      <c r="I3027" s="71"/>
      <c r="J3027" s="260"/>
    </row>
    <row r="3028" spans="2:10" ht="16.149999999999999" customHeight="1" x14ac:dyDescent="0.25">
      <c r="B3028" s="293"/>
      <c r="C3028" s="80" t="s">
        <v>100</v>
      </c>
      <c r="D3028" s="70"/>
      <c r="E3028" s="45">
        <v>6.1404000000000005</v>
      </c>
      <c r="F3028" s="22"/>
      <c r="G3028" s="46"/>
      <c r="H3028" s="46"/>
      <c r="I3028" s="71"/>
      <c r="J3028" s="260"/>
    </row>
    <row r="3029" spans="2:10" ht="16.149999999999999" customHeight="1" x14ac:dyDescent="0.25">
      <c r="B3029" s="293"/>
      <c r="C3029" s="80" t="s">
        <v>111</v>
      </c>
      <c r="D3029" s="70"/>
      <c r="E3029" s="45">
        <v>2.4108000000000001</v>
      </c>
      <c r="F3029" s="22"/>
      <c r="G3029" s="46"/>
      <c r="H3029" s="46"/>
      <c r="I3029" s="71"/>
      <c r="J3029" s="260"/>
    </row>
    <row r="3030" spans="2:10" ht="16.149999999999999" customHeight="1" x14ac:dyDescent="0.25">
      <c r="B3030" s="293"/>
      <c r="C3030" s="80" t="s">
        <v>112</v>
      </c>
      <c r="D3030" s="70"/>
      <c r="E3030" s="45">
        <v>0.75075000000000014</v>
      </c>
      <c r="F3030" s="22"/>
      <c r="G3030" s="46"/>
      <c r="H3030" s="46"/>
      <c r="I3030" s="71"/>
      <c r="J3030" s="260"/>
    </row>
    <row r="3031" spans="2:10" ht="16.149999999999999" customHeight="1" x14ac:dyDescent="0.25">
      <c r="B3031" s="293"/>
      <c r="C3031" s="80" t="s">
        <v>113</v>
      </c>
      <c r="D3031" s="70"/>
      <c r="E3031" s="45">
        <v>2.4679200000000003</v>
      </c>
      <c r="F3031" s="22"/>
      <c r="G3031" s="46"/>
      <c r="H3031" s="46"/>
      <c r="I3031" s="71"/>
      <c r="J3031" s="260"/>
    </row>
    <row r="3032" spans="2:10" ht="16.149999999999999" customHeight="1" x14ac:dyDescent="0.25">
      <c r="B3032" s="293"/>
      <c r="C3032" s="80" t="s">
        <v>114</v>
      </c>
      <c r="D3032" s="70"/>
      <c r="E3032" s="45">
        <v>0.75075000000000014</v>
      </c>
      <c r="F3032" s="22"/>
      <c r="G3032" s="46"/>
      <c r="H3032" s="46"/>
      <c r="I3032" s="71"/>
      <c r="J3032" s="260"/>
    </row>
    <row r="3033" spans="2:10" ht="16.149999999999999" customHeight="1" x14ac:dyDescent="0.25">
      <c r="B3033" s="293"/>
      <c r="C3033" s="69" t="s">
        <v>115</v>
      </c>
      <c r="D3033" s="70"/>
      <c r="E3033" s="45">
        <v>1.4464800000000002</v>
      </c>
      <c r="F3033" s="22"/>
      <c r="G3033" s="46"/>
      <c r="H3033" s="46"/>
      <c r="I3033" s="71"/>
      <c r="J3033" s="260"/>
    </row>
    <row r="3034" spans="2:10" ht="16.149999999999999" customHeight="1" x14ac:dyDescent="0.25">
      <c r="B3034" s="293"/>
      <c r="C3034" s="69"/>
      <c r="D3034" s="70"/>
      <c r="E3034" s="45">
        <v>2.9547000000000008</v>
      </c>
      <c r="F3034" s="22"/>
      <c r="G3034" s="46"/>
      <c r="H3034" s="46"/>
      <c r="I3034" s="71"/>
      <c r="J3034" s="260"/>
    </row>
    <row r="3035" spans="2:10" ht="16.149999999999999" customHeight="1" x14ac:dyDescent="0.25">
      <c r="B3035" s="293"/>
      <c r="C3035" s="69" t="s">
        <v>105</v>
      </c>
      <c r="D3035" s="70"/>
      <c r="E3035" s="45">
        <v>1.9057500000000001</v>
      </c>
      <c r="F3035" s="22"/>
      <c r="G3035" s="46"/>
      <c r="H3035" s="46"/>
      <c r="I3035" s="71"/>
      <c r="J3035" s="260"/>
    </row>
    <row r="3036" spans="2:10" ht="16.149999999999999" customHeight="1" x14ac:dyDescent="0.25">
      <c r="B3036" s="293"/>
      <c r="C3036" s="69"/>
      <c r="D3036" s="70"/>
      <c r="E3036" s="45">
        <v>4.2966000000000006</v>
      </c>
      <c r="F3036" s="22"/>
      <c r="G3036" s="46"/>
      <c r="H3036" s="46"/>
      <c r="I3036" s="71"/>
      <c r="J3036" s="260"/>
    </row>
    <row r="3037" spans="2:10" ht="16.149999999999999" customHeight="1" x14ac:dyDescent="0.25">
      <c r="B3037" s="293"/>
      <c r="C3037" s="84"/>
      <c r="D3037" s="70" t="s">
        <v>34</v>
      </c>
      <c r="E3037" s="56">
        <v>50.996925000000012</v>
      </c>
      <c r="F3037" s="22"/>
      <c r="G3037" s="46">
        <v>487.72036814439394</v>
      </c>
      <c r="H3037" s="46">
        <f>G3037*E3037</f>
        <v>24872.239035232054</v>
      </c>
      <c r="I3037" s="46"/>
      <c r="J3037" s="260"/>
    </row>
    <row r="3038" spans="2:10" ht="16.149999999999999" customHeight="1" x14ac:dyDescent="0.25">
      <c r="B3038" s="293"/>
      <c r="C3038" s="64"/>
      <c r="D3038" s="70"/>
      <c r="E3038" s="45"/>
      <c r="F3038" s="22"/>
      <c r="G3038" s="46"/>
      <c r="H3038" s="46"/>
      <c r="I3038" s="47"/>
      <c r="J3038" s="60"/>
    </row>
    <row r="3039" spans="2:10" ht="16.149999999999999" customHeight="1" x14ac:dyDescent="0.25">
      <c r="B3039" s="293">
        <v>188</v>
      </c>
      <c r="C3039" s="73" t="s">
        <v>545</v>
      </c>
      <c r="D3039" s="70"/>
      <c r="E3039" s="45"/>
      <c r="F3039" s="22"/>
      <c r="G3039" s="46"/>
      <c r="H3039" s="46"/>
      <c r="I3039" s="47"/>
      <c r="J3039" s="60"/>
    </row>
    <row r="3040" spans="2:10" ht="16.149999999999999" customHeight="1" x14ac:dyDescent="0.25">
      <c r="B3040" s="293"/>
      <c r="C3040" s="59" t="s">
        <v>1395</v>
      </c>
      <c r="D3040" s="70"/>
      <c r="E3040" s="45"/>
      <c r="F3040" s="22"/>
      <c r="G3040" s="46"/>
      <c r="H3040" s="46"/>
      <c r="I3040" s="47"/>
      <c r="J3040" s="60"/>
    </row>
    <row r="3041" spans="2:10" ht="16.149999999999999" customHeight="1" x14ac:dyDescent="0.25">
      <c r="B3041" s="293"/>
      <c r="C3041" s="80" t="s">
        <v>93</v>
      </c>
      <c r="D3041" s="70" t="s">
        <v>34</v>
      </c>
      <c r="E3041" s="56">
        <v>1.2243000000000002</v>
      </c>
      <c r="F3041" s="22"/>
      <c r="G3041" s="46">
        <v>4180.4602983805198</v>
      </c>
      <c r="H3041" s="46">
        <f>G3041*E3041</f>
        <v>5118.1375433072708</v>
      </c>
      <c r="I3041" s="46"/>
      <c r="J3041" s="260"/>
    </row>
    <row r="3042" spans="2:10" ht="16.149999999999999" customHeight="1" x14ac:dyDescent="0.25">
      <c r="B3042" s="293"/>
      <c r="C3042" s="59"/>
      <c r="D3042" s="70"/>
      <c r="E3042" s="45"/>
      <c r="F3042" s="22"/>
      <c r="G3042" s="46"/>
      <c r="H3042" s="46"/>
      <c r="I3042" s="47"/>
      <c r="J3042" s="60"/>
    </row>
    <row r="3043" spans="2:10" ht="16.149999999999999" customHeight="1" x14ac:dyDescent="0.25">
      <c r="B3043" s="293">
        <v>189</v>
      </c>
      <c r="C3043" s="73" t="s">
        <v>1396</v>
      </c>
      <c r="D3043" s="70"/>
      <c r="E3043" s="45"/>
      <c r="F3043" s="22"/>
      <c r="G3043" s="46"/>
      <c r="H3043" s="46"/>
      <c r="I3043" s="47"/>
      <c r="J3043" s="60"/>
    </row>
    <row r="3044" spans="2:10" ht="16.149999999999999" customHeight="1" x14ac:dyDescent="0.25">
      <c r="B3044" s="293"/>
      <c r="C3044" s="64" t="s">
        <v>1397</v>
      </c>
      <c r="D3044" s="70"/>
      <c r="E3044" s="45"/>
      <c r="F3044" s="22"/>
      <c r="G3044" s="46"/>
      <c r="H3044" s="46"/>
      <c r="I3044" s="47"/>
      <c r="J3044" s="60"/>
    </row>
    <row r="3045" spans="2:10" ht="16.149999999999999" customHeight="1" x14ac:dyDescent="0.25">
      <c r="B3045" s="293"/>
      <c r="C3045" s="69" t="s">
        <v>541</v>
      </c>
      <c r="D3045" s="70"/>
      <c r="E3045" s="45">
        <v>2.52</v>
      </c>
      <c r="F3045" s="22"/>
      <c r="G3045" s="46"/>
      <c r="H3045" s="46"/>
      <c r="I3045" s="71"/>
      <c r="J3045" s="260"/>
    </row>
    <row r="3046" spans="2:10" ht="16.149999999999999" customHeight="1" x14ac:dyDescent="0.25">
      <c r="B3046" s="293"/>
      <c r="C3046" s="69" t="s">
        <v>542</v>
      </c>
      <c r="D3046" s="70"/>
      <c r="E3046" s="45">
        <v>2.52</v>
      </c>
      <c r="F3046" s="22"/>
      <c r="G3046" s="46"/>
      <c r="H3046" s="46"/>
      <c r="I3046" s="71"/>
      <c r="J3046" s="260"/>
    </row>
    <row r="3047" spans="2:10" ht="16.149999999999999" customHeight="1" x14ac:dyDescent="0.25">
      <c r="B3047" s="293"/>
      <c r="C3047" s="69" t="s">
        <v>543</v>
      </c>
      <c r="D3047" s="70"/>
      <c r="E3047" s="45">
        <v>2.52</v>
      </c>
      <c r="F3047" s="22"/>
      <c r="G3047" s="46"/>
      <c r="H3047" s="46"/>
      <c r="I3047" s="71"/>
      <c r="J3047" s="260"/>
    </row>
    <row r="3048" spans="2:10" ht="16.149999999999999" customHeight="1" x14ac:dyDescent="0.25">
      <c r="B3048" s="293"/>
      <c r="C3048" s="69" t="s">
        <v>544</v>
      </c>
      <c r="D3048" s="70"/>
      <c r="E3048" s="45">
        <v>1.8900000000000001</v>
      </c>
      <c r="F3048" s="22"/>
      <c r="G3048" s="46"/>
      <c r="H3048" s="46"/>
      <c r="I3048" s="71"/>
      <c r="J3048" s="260"/>
    </row>
    <row r="3049" spans="2:10" ht="16.149999999999999" customHeight="1" x14ac:dyDescent="0.25">
      <c r="B3049" s="293"/>
      <c r="C3049" s="81"/>
      <c r="D3049" s="70" t="s">
        <v>34</v>
      </c>
      <c r="E3049" s="56">
        <v>9.4500000000000011</v>
      </c>
      <c r="F3049" s="22"/>
      <c r="G3049" s="46">
        <v>2446.7120811597451</v>
      </c>
      <c r="H3049" s="46">
        <f>G3049*E3049</f>
        <v>23121.429166959595</v>
      </c>
      <c r="I3049" s="46"/>
      <c r="J3049" s="260"/>
    </row>
    <row r="3050" spans="2:10" ht="16.149999999999999" customHeight="1" x14ac:dyDescent="0.25">
      <c r="B3050" s="293"/>
      <c r="C3050" s="64"/>
      <c r="D3050" s="70"/>
      <c r="E3050" s="45"/>
      <c r="F3050" s="22"/>
      <c r="G3050" s="46"/>
      <c r="H3050" s="46"/>
      <c r="I3050" s="47"/>
      <c r="J3050" s="60"/>
    </row>
    <row r="3051" spans="2:10" ht="16.149999999999999" customHeight="1" x14ac:dyDescent="0.25">
      <c r="B3051" s="293">
        <v>190</v>
      </c>
      <c r="C3051" s="73" t="s">
        <v>1398</v>
      </c>
      <c r="D3051" s="70"/>
      <c r="E3051" s="45"/>
      <c r="F3051" s="22"/>
      <c r="G3051" s="46"/>
      <c r="H3051" s="46"/>
      <c r="I3051" s="47"/>
      <c r="J3051" s="60"/>
    </row>
    <row r="3052" spans="2:10" ht="16.149999999999999" customHeight="1" x14ac:dyDescent="0.25">
      <c r="B3052" s="293"/>
      <c r="C3052" s="59" t="s">
        <v>1399</v>
      </c>
      <c r="D3052" s="70"/>
      <c r="E3052" s="45"/>
      <c r="F3052" s="22"/>
      <c r="G3052" s="46"/>
      <c r="H3052" s="46"/>
      <c r="I3052" s="47"/>
      <c r="J3052" s="60"/>
    </row>
    <row r="3053" spans="2:10" ht="16.149999999999999" customHeight="1" x14ac:dyDescent="0.25">
      <c r="B3053" s="293"/>
      <c r="C3053" s="80" t="s">
        <v>214</v>
      </c>
      <c r="D3053" s="70"/>
      <c r="E3053" s="45">
        <v>18</v>
      </c>
      <c r="F3053" s="22"/>
      <c r="G3053" s="46"/>
      <c r="H3053" s="46"/>
      <c r="I3053" s="47"/>
      <c r="J3053" s="60"/>
    </row>
    <row r="3054" spans="2:10" ht="16.149999999999999" customHeight="1" x14ac:dyDescent="0.25">
      <c r="B3054" s="293"/>
      <c r="C3054" s="80" t="s">
        <v>1400</v>
      </c>
      <c r="D3054" s="70"/>
      <c r="E3054" s="45">
        <v>1</v>
      </c>
      <c r="F3054" s="22"/>
      <c r="G3054" s="46"/>
      <c r="H3054" s="46"/>
      <c r="I3054" s="47"/>
      <c r="J3054" s="60"/>
    </row>
    <row r="3055" spans="2:10" ht="16.149999999999999" customHeight="1" x14ac:dyDescent="0.25">
      <c r="B3055" s="293"/>
      <c r="C3055" s="80" t="s">
        <v>215</v>
      </c>
      <c r="D3055" s="70"/>
      <c r="E3055" s="45">
        <v>34</v>
      </c>
      <c r="F3055" s="22"/>
      <c r="G3055" s="46"/>
      <c r="H3055" s="46"/>
      <c r="I3055" s="47"/>
      <c r="J3055" s="60"/>
    </row>
    <row r="3056" spans="2:10" ht="16.149999999999999" customHeight="1" x14ac:dyDescent="0.25">
      <c r="B3056" s="293"/>
      <c r="C3056" s="80" t="s">
        <v>804</v>
      </c>
      <c r="D3056" s="70"/>
      <c r="E3056" s="45">
        <v>5</v>
      </c>
      <c r="F3056" s="22"/>
      <c r="G3056" s="46"/>
      <c r="H3056" s="46"/>
      <c r="I3056" s="47"/>
      <c r="J3056" s="60"/>
    </row>
    <row r="3057" spans="2:10" ht="16.149999999999999" customHeight="1" x14ac:dyDescent="0.25">
      <c r="B3057" s="293"/>
      <c r="C3057" s="64"/>
      <c r="D3057" s="70" t="s">
        <v>21</v>
      </c>
      <c r="E3057" s="56">
        <v>58</v>
      </c>
      <c r="F3057" s="22"/>
      <c r="G3057" s="46">
        <v>243.86018407219697</v>
      </c>
      <c r="H3057" s="46">
        <f>G3057*E3057</f>
        <v>14143.890676187424</v>
      </c>
      <c r="I3057" s="46"/>
      <c r="J3057" s="60"/>
    </row>
    <row r="3058" spans="2:10" ht="16.149999999999999" customHeight="1" x14ac:dyDescent="0.25">
      <c r="B3058" s="293"/>
      <c r="C3058" s="64"/>
      <c r="D3058" s="70"/>
      <c r="E3058" s="45"/>
      <c r="F3058" s="22"/>
      <c r="G3058" s="46"/>
      <c r="H3058" s="46"/>
      <c r="I3058" s="47"/>
      <c r="J3058" s="60"/>
    </row>
    <row r="3059" spans="2:10" ht="16.149999999999999" customHeight="1" x14ac:dyDescent="0.25">
      <c r="B3059" s="293">
        <v>191</v>
      </c>
      <c r="C3059" s="73" t="s">
        <v>1401</v>
      </c>
      <c r="D3059" s="70"/>
      <c r="E3059" s="45"/>
      <c r="F3059" s="22"/>
      <c r="G3059" s="46"/>
      <c r="H3059" s="46"/>
      <c r="I3059" s="47"/>
      <c r="J3059" s="60"/>
    </row>
    <row r="3060" spans="2:10" ht="16.149999999999999" customHeight="1" x14ac:dyDescent="0.25">
      <c r="B3060" s="293"/>
      <c r="C3060" s="59" t="s">
        <v>1402</v>
      </c>
      <c r="D3060" s="70"/>
      <c r="E3060" s="45"/>
      <c r="F3060" s="22"/>
      <c r="G3060" s="46"/>
      <c r="H3060" s="46"/>
      <c r="I3060" s="47"/>
      <c r="J3060" s="60"/>
    </row>
    <row r="3061" spans="2:10" ht="16.149999999999999" customHeight="1" x14ac:dyDescent="0.25">
      <c r="B3061" s="293"/>
      <c r="C3061" s="80" t="s">
        <v>1403</v>
      </c>
      <c r="D3061" s="61" t="s">
        <v>21</v>
      </c>
      <c r="E3061" s="56">
        <v>2</v>
      </c>
      <c r="F3061" s="22"/>
      <c r="G3061" s="46">
        <v>5086.2266963629654</v>
      </c>
      <c r="H3061" s="46">
        <f>G3061*E3061</f>
        <v>10172.453392725931</v>
      </c>
      <c r="I3061" s="76"/>
      <c r="J3061" s="60"/>
    </row>
    <row r="3062" spans="2:10" ht="16.149999999999999" customHeight="1" x14ac:dyDescent="0.25">
      <c r="B3062" s="293"/>
      <c r="C3062" s="64"/>
      <c r="D3062" s="70"/>
      <c r="E3062" s="45"/>
      <c r="F3062" s="22"/>
      <c r="G3062" s="46"/>
      <c r="H3062" s="46"/>
      <c r="I3062" s="47"/>
      <c r="J3062" s="60"/>
    </row>
    <row r="3063" spans="2:10" ht="16.149999999999999" customHeight="1" x14ac:dyDescent="0.25">
      <c r="B3063" s="293">
        <v>192</v>
      </c>
      <c r="C3063" s="73" t="s">
        <v>1404</v>
      </c>
      <c r="D3063" s="70"/>
      <c r="E3063" s="45"/>
      <c r="F3063" s="22"/>
      <c r="G3063" s="46"/>
      <c r="H3063" s="46"/>
      <c r="I3063" s="47"/>
      <c r="J3063" s="60"/>
    </row>
    <row r="3064" spans="2:10" ht="16.149999999999999" customHeight="1" x14ac:dyDescent="0.25">
      <c r="B3064" s="293"/>
      <c r="C3064" s="59" t="s">
        <v>1405</v>
      </c>
      <c r="D3064" s="70"/>
      <c r="E3064" s="45"/>
      <c r="F3064" s="22"/>
      <c r="G3064" s="46"/>
      <c r="H3064" s="46"/>
      <c r="I3064" s="47"/>
      <c r="J3064" s="60"/>
    </row>
    <row r="3065" spans="2:10" ht="16.149999999999999" customHeight="1" x14ac:dyDescent="0.25">
      <c r="B3065" s="293"/>
      <c r="C3065" s="81" t="s">
        <v>1406</v>
      </c>
      <c r="D3065" s="70"/>
      <c r="E3065" s="45">
        <v>1</v>
      </c>
      <c r="F3065" s="22"/>
      <c r="G3065" s="46"/>
      <c r="H3065" s="46"/>
      <c r="I3065" s="47"/>
      <c r="J3065" s="60"/>
    </row>
    <row r="3066" spans="2:10" ht="16.149999999999999" customHeight="1" x14ac:dyDescent="0.25">
      <c r="B3066" s="293"/>
      <c r="C3066" s="81" t="s">
        <v>1407</v>
      </c>
      <c r="D3066" s="70"/>
      <c r="E3066" s="45">
        <v>1</v>
      </c>
      <c r="F3066" s="22"/>
      <c r="G3066" s="46"/>
      <c r="H3066" s="46"/>
      <c r="I3066" s="47"/>
      <c r="J3066" s="60"/>
    </row>
    <row r="3067" spans="2:10" ht="16.149999999999999" customHeight="1" x14ac:dyDescent="0.25">
      <c r="B3067" s="293"/>
      <c r="C3067" s="81" t="s">
        <v>1408</v>
      </c>
      <c r="D3067" s="70"/>
      <c r="E3067" s="45">
        <v>1</v>
      </c>
      <c r="F3067" s="22"/>
      <c r="G3067" s="46"/>
      <c r="H3067" s="46"/>
      <c r="I3067" s="47"/>
      <c r="J3067" s="60"/>
    </row>
    <row r="3068" spans="2:10" ht="16.149999999999999" customHeight="1" x14ac:dyDescent="0.25">
      <c r="B3068" s="293"/>
      <c r="C3068" s="81"/>
      <c r="D3068" s="70" t="s">
        <v>21</v>
      </c>
      <c r="E3068" s="56">
        <v>3</v>
      </c>
      <c r="F3068" s="22"/>
      <c r="G3068" s="46">
        <v>2294.0473078886607</v>
      </c>
      <c r="H3068" s="46">
        <f>G3068*E3068</f>
        <v>6882.1419236659822</v>
      </c>
      <c r="I3068" s="46"/>
      <c r="J3068" s="261" t="s">
        <v>1409</v>
      </c>
    </row>
    <row r="3069" spans="2:10" ht="16.149999999999999" customHeight="1" x14ac:dyDescent="0.25">
      <c r="B3069" s="293"/>
      <c r="C3069" s="81" t="s">
        <v>1410</v>
      </c>
      <c r="D3069" s="70"/>
      <c r="E3069" s="45">
        <v>2</v>
      </c>
      <c r="F3069" s="22"/>
      <c r="G3069" s="46"/>
      <c r="H3069" s="46"/>
      <c r="I3069" s="47"/>
      <c r="J3069" s="60"/>
    </row>
    <row r="3070" spans="2:10" ht="16.149999999999999" customHeight="1" x14ac:dyDescent="0.25">
      <c r="B3070" s="293"/>
      <c r="C3070" s="81" t="s">
        <v>1411</v>
      </c>
      <c r="D3070" s="70"/>
      <c r="E3070" s="45">
        <v>1</v>
      </c>
      <c r="F3070" s="22"/>
      <c r="G3070" s="46"/>
      <c r="H3070" s="46"/>
      <c r="I3070" s="47"/>
      <c r="J3070" s="60"/>
    </row>
    <row r="3071" spans="2:10" ht="16.149999999999999" customHeight="1" x14ac:dyDescent="0.25">
      <c r="B3071" s="293"/>
      <c r="C3071" s="81" t="s">
        <v>1412</v>
      </c>
      <c r="D3071" s="70"/>
      <c r="E3071" s="45">
        <v>2</v>
      </c>
      <c r="F3071" s="22"/>
      <c r="G3071" s="46"/>
      <c r="H3071" s="46"/>
      <c r="I3071" s="47"/>
      <c r="J3071" s="60"/>
    </row>
    <row r="3072" spans="2:10" ht="16.149999999999999" customHeight="1" x14ac:dyDescent="0.25">
      <c r="B3072" s="293"/>
      <c r="C3072" s="81" t="s">
        <v>1413</v>
      </c>
      <c r="D3072" s="70"/>
      <c r="E3072" s="45">
        <v>2</v>
      </c>
      <c r="F3072" s="22"/>
      <c r="G3072" s="46"/>
      <c r="H3072" s="46"/>
      <c r="I3072" s="47"/>
      <c r="J3072" s="60"/>
    </row>
    <row r="3073" spans="2:10" ht="16.149999999999999" customHeight="1" x14ac:dyDescent="0.25">
      <c r="B3073" s="293"/>
      <c r="C3073" s="64"/>
      <c r="D3073" s="70" t="s">
        <v>21</v>
      </c>
      <c r="E3073" s="56">
        <v>7</v>
      </c>
      <c r="F3073" s="22"/>
      <c r="G3073" s="46">
        <v>1911.7060899072176</v>
      </c>
      <c r="H3073" s="46">
        <f>G3073*E3073</f>
        <v>13381.942629350524</v>
      </c>
      <c r="I3073" s="46"/>
      <c r="J3073" s="261" t="s">
        <v>1409</v>
      </c>
    </row>
    <row r="3074" spans="2:10" ht="16.149999999999999" customHeight="1" x14ac:dyDescent="0.25">
      <c r="B3074" s="293"/>
      <c r="C3074" s="64"/>
      <c r="D3074" s="70"/>
      <c r="E3074" s="45"/>
      <c r="F3074" s="22"/>
      <c r="G3074" s="46"/>
      <c r="H3074" s="46"/>
      <c r="I3074" s="47"/>
      <c r="J3074" s="60"/>
    </row>
    <row r="3075" spans="2:10" ht="16.149999999999999" customHeight="1" x14ac:dyDescent="0.25">
      <c r="B3075" s="293">
        <v>193</v>
      </c>
      <c r="C3075" s="73" t="s">
        <v>1414</v>
      </c>
      <c r="D3075" s="70"/>
      <c r="E3075" s="45"/>
      <c r="F3075" s="22"/>
      <c r="G3075" s="46"/>
      <c r="H3075" s="46"/>
      <c r="I3075" s="47"/>
      <c r="J3075" s="60"/>
    </row>
    <row r="3076" spans="2:10" ht="16.149999999999999" customHeight="1" x14ac:dyDescent="0.25">
      <c r="B3076" s="293"/>
      <c r="C3076" s="64" t="s">
        <v>1415</v>
      </c>
      <c r="D3076" s="70"/>
      <c r="E3076" s="45"/>
      <c r="F3076" s="22"/>
      <c r="G3076" s="46"/>
      <c r="H3076" s="46"/>
      <c r="I3076" s="47"/>
      <c r="J3076" s="60"/>
    </row>
    <row r="3077" spans="2:10" ht="16.149999999999999" customHeight="1" x14ac:dyDescent="0.25">
      <c r="B3077" s="293"/>
      <c r="C3077" s="81" t="s">
        <v>1416</v>
      </c>
      <c r="D3077" s="70"/>
      <c r="E3077" s="45">
        <v>1.8952500000000001</v>
      </c>
      <c r="F3077" s="22"/>
      <c r="G3077" s="46"/>
      <c r="H3077" s="46"/>
      <c r="I3077" s="47"/>
      <c r="J3077" s="60"/>
    </row>
    <row r="3078" spans="2:10" ht="16.149999999999999" customHeight="1" x14ac:dyDescent="0.25">
      <c r="B3078" s="293"/>
      <c r="C3078" s="81" t="s">
        <v>1417</v>
      </c>
      <c r="D3078" s="70"/>
      <c r="E3078" s="45">
        <v>4.6305000000000005</v>
      </c>
      <c r="F3078" s="22"/>
      <c r="G3078" s="46"/>
      <c r="H3078" s="46"/>
      <c r="I3078" s="47"/>
      <c r="J3078" s="60"/>
    </row>
    <row r="3079" spans="2:10" ht="16.149999999999999" customHeight="1" x14ac:dyDescent="0.25">
      <c r="B3079" s="293"/>
      <c r="C3079" s="81"/>
      <c r="D3079" s="70" t="s">
        <v>34</v>
      </c>
      <c r="E3079" s="56">
        <v>6.5257500000000004</v>
      </c>
      <c r="F3079" s="22"/>
      <c r="G3079" s="46">
        <v>5257.6266896639572</v>
      </c>
      <c r="H3079" s="46">
        <f>G3079*E3079</f>
        <v>34309.957370074568</v>
      </c>
      <c r="I3079" s="46"/>
      <c r="J3079" s="60"/>
    </row>
    <row r="3080" spans="2:10" ht="16.149999999999999" customHeight="1" x14ac:dyDescent="0.25">
      <c r="B3080" s="293"/>
      <c r="C3080" s="64"/>
      <c r="D3080" s="70"/>
      <c r="E3080" s="45"/>
      <c r="F3080" s="22"/>
      <c r="G3080" s="46"/>
      <c r="H3080" s="46"/>
      <c r="I3080" s="47"/>
      <c r="J3080" s="60"/>
    </row>
    <row r="3081" spans="2:10" ht="16.149999999999999" customHeight="1" x14ac:dyDescent="0.25">
      <c r="B3081" s="293">
        <v>194</v>
      </c>
      <c r="C3081" s="73" t="s">
        <v>1418</v>
      </c>
      <c r="D3081" s="70"/>
      <c r="E3081" s="45"/>
      <c r="F3081" s="22"/>
      <c r="G3081" s="46"/>
      <c r="H3081" s="46"/>
      <c r="I3081" s="47"/>
      <c r="J3081" s="60"/>
    </row>
    <row r="3082" spans="2:10" ht="16.149999999999999" customHeight="1" x14ac:dyDescent="0.25">
      <c r="B3082" s="293"/>
      <c r="C3082" s="64" t="s">
        <v>1419</v>
      </c>
      <c r="D3082" s="70"/>
      <c r="E3082" s="45"/>
      <c r="F3082" s="22"/>
      <c r="G3082" s="46"/>
      <c r="H3082" s="46"/>
      <c r="I3082" s="47"/>
      <c r="J3082" s="60"/>
    </row>
    <row r="3083" spans="2:10" ht="16.149999999999999" customHeight="1" x14ac:dyDescent="0.25">
      <c r="B3083" s="293"/>
      <c r="C3083" s="81" t="s">
        <v>1416</v>
      </c>
      <c r="D3083" s="70" t="s">
        <v>34</v>
      </c>
      <c r="E3083" s="56">
        <v>0.94762500000000005</v>
      </c>
      <c r="F3083" s="22"/>
      <c r="G3083" s="46">
        <v>4916.4992362338871</v>
      </c>
      <c r="H3083" s="46">
        <f>G3083*E3083</f>
        <v>4658.9975887361379</v>
      </c>
      <c r="I3083" s="46"/>
      <c r="J3083" s="60"/>
    </row>
    <row r="3084" spans="2:10" ht="16.149999999999999" customHeight="1" x14ac:dyDescent="0.25">
      <c r="B3084" s="293"/>
      <c r="C3084" s="64"/>
      <c r="D3084" s="70"/>
      <c r="E3084" s="45"/>
      <c r="F3084" s="22"/>
      <c r="G3084" s="46"/>
      <c r="H3084" s="46"/>
      <c r="I3084" s="47"/>
      <c r="J3084" s="60"/>
    </row>
    <row r="3085" spans="2:10" ht="16.149999999999999" customHeight="1" x14ac:dyDescent="0.25">
      <c r="B3085" s="288" t="s">
        <v>1420</v>
      </c>
      <c r="C3085" s="184" t="s">
        <v>1421</v>
      </c>
      <c r="D3085" s="159"/>
      <c r="E3085" s="159"/>
      <c r="F3085" s="22"/>
      <c r="G3085" s="159"/>
      <c r="H3085" s="159"/>
      <c r="I3085" s="164">
        <f>H3088+H3093+H3097+H3098+H3099+H3100+H3101+H3106+H3107+H3108+H3109+H3111+H3119+H3120+H3125+H3126+H3132+H3133+H3134+H3138+H3139+H3140+H3144+H3151+H3155+H3159+H3163+H3167</f>
        <v>224319.94055671486</v>
      </c>
      <c r="J3085" s="275"/>
    </row>
    <row r="3086" spans="2:10" ht="16.149999999999999" customHeight="1" x14ac:dyDescent="0.25">
      <c r="B3086" s="293">
        <v>195</v>
      </c>
      <c r="C3086" s="57" t="s">
        <v>1422</v>
      </c>
      <c r="D3086" s="101"/>
      <c r="E3086" s="45"/>
      <c r="F3086" s="22"/>
      <c r="G3086" s="82"/>
      <c r="H3086" s="82"/>
      <c r="I3086" s="105"/>
      <c r="J3086" s="266"/>
    </row>
    <row r="3087" spans="2:10" ht="16.149999999999999" customHeight="1" x14ac:dyDescent="0.25">
      <c r="B3087" s="293"/>
      <c r="C3087" s="59" t="s">
        <v>1423</v>
      </c>
      <c r="D3087" s="101"/>
      <c r="E3087" s="45"/>
      <c r="F3087" s="22"/>
      <c r="G3087" s="82"/>
      <c r="H3087" s="82"/>
      <c r="I3087" s="105"/>
      <c r="J3087" s="266"/>
    </row>
    <row r="3088" spans="2:10" ht="16.149999999999999" customHeight="1" x14ac:dyDescent="0.25">
      <c r="B3088" s="293"/>
      <c r="C3088" s="80" t="s">
        <v>1424</v>
      </c>
      <c r="D3088" s="101" t="s">
        <v>21</v>
      </c>
      <c r="E3088" s="56">
        <v>1</v>
      </c>
      <c r="F3088" s="22"/>
      <c r="G3088" s="185">
        <v>1.3934867661268397E-6</v>
      </c>
      <c r="H3088" s="82">
        <f>G3088*E3088</f>
        <v>1.3934867661268397E-6</v>
      </c>
      <c r="I3088" s="82"/>
      <c r="J3088" s="261" t="s">
        <v>591</v>
      </c>
    </row>
    <row r="3089" spans="2:10" ht="16.149999999999999" customHeight="1" x14ac:dyDescent="0.25">
      <c r="B3089" s="293"/>
      <c r="C3089" s="80"/>
      <c r="D3089" s="101"/>
      <c r="E3089" s="45"/>
      <c r="F3089" s="22"/>
      <c r="G3089" s="82"/>
      <c r="H3089" s="82"/>
      <c r="I3089" s="105"/>
      <c r="J3089" s="266"/>
    </row>
    <row r="3090" spans="2:10" ht="16.149999999999999" customHeight="1" x14ac:dyDescent="0.25">
      <c r="B3090" s="293"/>
      <c r="C3090" s="81"/>
      <c r="D3090" s="70"/>
      <c r="E3090" s="45"/>
      <c r="F3090" s="22"/>
      <c r="G3090" s="46"/>
      <c r="H3090" s="46"/>
      <c r="I3090" s="47"/>
      <c r="J3090" s="60"/>
    </row>
    <row r="3091" spans="2:10" ht="16.149999999999999" customHeight="1" x14ac:dyDescent="0.25">
      <c r="B3091" s="293">
        <v>196</v>
      </c>
      <c r="C3091" s="73" t="s">
        <v>1425</v>
      </c>
      <c r="D3091" s="70"/>
      <c r="E3091" s="45"/>
      <c r="F3091" s="22"/>
      <c r="G3091" s="46"/>
      <c r="H3091" s="46"/>
      <c r="I3091" s="47"/>
      <c r="J3091" s="60"/>
    </row>
    <row r="3092" spans="2:10" ht="16.149999999999999" customHeight="1" x14ac:dyDescent="0.25">
      <c r="B3092" s="293"/>
      <c r="C3092" s="59" t="s">
        <v>1426</v>
      </c>
      <c r="D3092" s="70"/>
      <c r="E3092" s="45"/>
      <c r="F3092" s="22"/>
      <c r="G3092" s="46"/>
      <c r="H3092" s="46"/>
      <c r="I3092" s="47"/>
      <c r="J3092" s="60"/>
    </row>
    <row r="3093" spans="2:10" ht="16.149999999999999" customHeight="1" x14ac:dyDescent="0.25">
      <c r="B3093" s="293"/>
      <c r="C3093" s="81" t="s">
        <v>1427</v>
      </c>
      <c r="D3093" s="70" t="s">
        <v>21</v>
      </c>
      <c r="E3093" s="56">
        <v>1</v>
      </c>
      <c r="F3093" s="22"/>
      <c r="G3093" s="46">
        <v>418.04602983805194</v>
      </c>
      <c r="H3093" s="46">
        <f>G3093*E3093</f>
        <v>418.04602983805194</v>
      </c>
      <c r="I3093" s="46"/>
      <c r="J3093" s="60"/>
    </row>
    <row r="3094" spans="2:10" ht="16.149999999999999" customHeight="1" x14ac:dyDescent="0.25">
      <c r="B3094" s="293"/>
      <c r="C3094" s="81"/>
      <c r="D3094" s="70"/>
      <c r="E3094" s="45"/>
      <c r="F3094" s="22"/>
      <c r="G3094" s="46"/>
      <c r="H3094" s="46"/>
      <c r="I3094" s="47"/>
      <c r="J3094" s="60"/>
    </row>
    <row r="3095" spans="2:10" ht="16.149999999999999" customHeight="1" x14ac:dyDescent="0.25">
      <c r="B3095" s="293">
        <v>197</v>
      </c>
      <c r="C3095" s="73" t="s">
        <v>1428</v>
      </c>
      <c r="D3095" s="70"/>
      <c r="E3095" s="45"/>
      <c r="F3095" s="22"/>
      <c r="G3095" s="46"/>
      <c r="H3095" s="46"/>
      <c r="I3095" s="47"/>
      <c r="J3095" s="60"/>
    </row>
    <row r="3096" spans="2:10" ht="16.149999999999999" customHeight="1" x14ac:dyDescent="0.25">
      <c r="B3096" s="293"/>
      <c r="C3096" s="59" t="s">
        <v>1429</v>
      </c>
      <c r="D3096" s="70"/>
      <c r="E3096" s="45"/>
      <c r="F3096" s="22"/>
      <c r="G3096" s="46"/>
      <c r="H3096" s="46"/>
      <c r="I3096" s="47"/>
      <c r="J3096" s="60"/>
    </row>
    <row r="3097" spans="2:10" ht="16.149999999999999" customHeight="1" x14ac:dyDescent="0.25">
      <c r="B3097" s="293"/>
      <c r="C3097" s="80" t="s">
        <v>556</v>
      </c>
      <c r="D3097" s="70" t="s">
        <v>21</v>
      </c>
      <c r="E3097" s="56">
        <v>3</v>
      </c>
      <c r="F3097" s="22"/>
      <c r="G3097" s="46">
        <v>1025.0225909699282</v>
      </c>
      <c r="H3097" s="46">
        <f>G3097*E3097</f>
        <v>3075.0677729097843</v>
      </c>
      <c r="I3097" s="46"/>
      <c r="J3097" s="60"/>
    </row>
    <row r="3098" spans="2:10" ht="16.149999999999999" customHeight="1" x14ac:dyDescent="0.25">
      <c r="B3098" s="293"/>
      <c r="C3098" s="80" t="s">
        <v>557</v>
      </c>
      <c r="D3098" s="70" t="s">
        <v>21</v>
      </c>
      <c r="E3098" s="56">
        <v>1</v>
      </c>
      <c r="F3098" s="22"/>
      <c r="G3098" s="46">
        <v>726.37936286202262</v>
      </c>
      <c r="H3098" s="46">
        <f>G3098*E3098</f>
        <v>726.37936286202262</v>
      </c>
      <c r="I3098" s="46"/>
      <c r="J3098" s="60"/>
    </row>
    <row r="3099" spans="2:10" ht="16.149999999999999" customHeight="1" x14ac:dyDescent="0.25">
      <c r="B3099" s="293"/>
      <c r="C3099" s="80" t="s">
        <v>558</v>
      </c>
      <c r="D3099" s="70" t="s">
        <v>21</v>
      </c>
      <c r="E3099" s="56">
        <v>5</v>
      </c>
      <c r="F3099" s="22"/>
      <c r="G3099" s="46">
        <v>751.39649142562109</v>
      </c>
      <c r="H3099" s="46">
        <f>G3099*E3099</f>
        <v>3756.9824571281056</v>
      </c>
      <c r="I3099" s="46"/>
      <c r="J3099" s="60"/>
    </row>
    <row r="3100" spans="2:10" ht="16.149999999999999" customHeight="1" x14ac:dyDescent="0.25">
      <c r="B3100" s="293"/>
      <c r="C3100" s="80" t="s">
        <v>559</v>
      </c>
      <c r="D3100" s="70" t="s">
        <v>21</v>
      </c>
      <c r="E3100" s="56">
        <v>4</v>
      </c>
      <c r="F3100" s="22"/>
      <c r="G3100" s="46">
        <v>979.18799638874884</v>
      </c>
      <c r="H3100" s="46">
        <f>G3100*E3100</f>
        <v>3916.7519855549954</v>
      </c>
      <c r="I3100" s="46"/>
      <c r="J3100" s="60"/>
    </row>
    <row r="3101" spans="2:10" ht="16.149999999999999" customHeight="1" x14ac:dyDescent="0.25">
      <c r="B3101" s="293"/>
      <c r="C3101" s="80" t="s">
        <v>560</v>
      </c>
      <c r="D3101" s="70" t="s">
        <v>21</v>
      </c>
      <c r="E3101" s="56">
        <v>1</v>
      </c>
      <c r="F3101" s="22"/>
      <c r="G3101" s="46">
        <v>1237.2713256969566</v>
      </c>
      <c r="H3101" s="46">
        <f>G3101*E3101</f>
        <v>1237.2713256969566</v>
      </c>
      <c r="I3101" s="46"/>
      <c r="J3101" s="60"/>
    </row>
    <row r="3102" spans="2:10" ht="16.149999999999999" customHeight="1" x14ac:dyDescent="0.25">
      <c r="B3102" s="293"/>
      <c r="C3102" s="80"/>
      <c r="D3102" s="70"/>
      <c r="E3102" s="45"/>
      <c r="F3102" s="22"/>
      <c r="G3102" s="46"/>
      <c r="H3102" s="46"/>
      <c r="I3102" s="47"/>
      <c r="J3102" s="60"/>
    </row>
    <row r="3103" spans="2:10" ht="16.149999999999999" customHeight="1" x14ac:dyDescent="0.25">
      <c r="B3103" s="293"/>
      <c r="C3103" s="80"/>
      <c r="D3103" s="70"/>
      <c r="E3103" s="45"/>
      <c r="F3103" s="22"/>
      <c r="G3103" s="46"/>
      <c r="H3103" s="46"/>
      <c r="I3103" s="47"/>
      <c r="J3103" s="60"/>
    </row>
    <row r="3104" spans="2:10" ht="16.149999999999999" customHeight="1" x14ac:dyDescent="0.25">
      <c r="B3104" s="293">
        <v>198</v>
      </c>
      <c r="C3104" s="73" t="s">
        <v>561</v>
      </c>
      <c r="D3104" s="70"/>
      <c r="E3104" s="45"/>
      <c r="F3104" s="22"/>
      <c r="G3104" s="46"/>
      <c r="H3104" s="46"/>
      <c r="I3104" s="46"/>
      <c r="J3104" s="60"/>
    </row>
    <row r="3105" spans="2:10" ht="16.149999999999999" customHeight="1" x14ac:dyDescent="0.25">
      <c r="B3105" s="293"/>
      <c r="C3105" s="64" t="s">
        <v>1430</v>
      </c>
      <c r="D3105" s="70"/>
      <c r="E3105" s="45"/>
      <c r="F3105" s="22"/>
      <c r="G3105" s="46"/>
      <c r="H3105" s="46"/>
      <c r="I3105" s="47"/>
      <c r="J3105" s="60"/>
    </row>
    <row r="3106" spans="2:10" ht="16.149999999999999" customHeight="1" x14ac:dyDescent="0.25">
      <c r="B3106" s="293"/>
      <c r="C3106" s="80" t="s">
        <v>563</v>
      </c>
      <c r="D3106" s="70" t="s">
        <v>21</v>
      </c>
      <c r="E3106" s="56">
        <v>3</v>
      </c>
      <c r="F3106" s="22"/>
      <c r="G3106" s="46">
        <v>3414.0425770107577</v>
      </c>
      <c r="H3106" s="46">
        <f>G3106*E3106</f>
        <v>10242.127731032273</v>
      </c>
      <c r="I3106" s="46"/>
      <c r="J3106" s="60"/>
    </row>
    <row r="3107" spans="2:10" ht="16.149999999999999" customHeight="1" x14ac:dyDescent="0.25">
      <c r="B3107" s="293"/>
      <c r="C3107" s="80" t="s">
        <v>564</v>
      </c>
      <c r="D3107" s="70" t="s">
        <v>21</v>
      </c>
      <c r="E3107" s="56">
        <v>3</v>
      </c>
      <c r="F3107" s="22"/>
      <c r="G3107" s="46">
        <v>3414.0425770107577</v>
      </c>
      <c r="H3107" s="46">
        <f>G3107*E3107</f>
        <v>10242.127731032273</v>
      </c>
      <c r="I3107" s="46"/>
      <c r="J3107" s="60"/>
    </row>
    <row r="3108" spans="2:10" ht="16.149999999999999" customHeight="1" x14ac:dyDescent="0.25">
      <c r="B3108" s="293"/>
      <c r="C3108" s="80" t="s">
        <v>565</v>
      </c>
      <c r="D3108" s="70" t="s">
        <v>21</v>
      </c>
      <c r="E3108" s="56">
        <v>4</v>
      </c>
      <c r="F3108" s="22"/>
      <c r="G3108" s="46">
        <v>2438.6018407219699</v>
      </c>
      <c r="H3108" s="46">
        <f>G3108*E3108</f>
        <v>9754.4073628878796</v>
      </c>
      <c r="I3108" s="46"/>
      <c r="J3108" s="60"/>
    </row>
    <row r="3109" spans="2:10" ht="16.149999999999999" customHeight="1" x14ac:dyDescent="0.25">
      <c r="B3109" s="293"/>
      <c r="C3109" s="80" t="s">
        <v>1431</v>
      </c>
      <c r="D3109" s="70" t="s">
        <v>21</v>
      </c>
      <c r="E3109" s="56">
        <v>1</v>
      </c>
      <c r="F3109" s="22"/>
      <c r="G3109" s="46">
        <v>3414.0425770107577</v>
      </c>
      <c r="H3109" s="46">
        <f>G3109*E3109</f>
        <v>3414.0425770107577</v>
      </c>
      <c r="I3109" s="46"/>
      <c r="J3109" s="60"/>
    </row>
    <row r="3110" spans="2:10" ht="16.149999999999999" customHeight="1" x14ac:dyDescent="0.25">
      <c r="B3110" s="293">
        <v>199</v>
      </c>
      <c r="C3110" s="88" t="s">
        <v>567</v>
      </c>
      <c r="D3110" s="70"/>
      <c r="E3110" s="56"/>
      <c r="F3110" s="22"/>
      <c r="G3110" s="46"/>
      <c r="H3110" s="46"/>
      <c r="I3110" s="47"/>
      <c r="J3110" s="60"/>
    </row>
    <row r="3111" spans="2:10" ht="16.149999999999999" customHeight="1" x14ac:dyDescent="0.25">
      <c r="B3111" s="293"/>
      <c r="C3111" s="80" t="s">
        <v>568</v>
      </c>
      <c r="D3111" s="70" t="s">
        <v>21</v>
      </c>
      <c r="E3111" s="56">
        <v>2</v>
      </c>
      <c r="F3111" s="22"/>
      <c r="G3111" s="46">
        <v>4737.8550048312554</v>
      </c>
      <c r="H3111" s="46">
        <f>G3111*E3111</f>
        <v>9475.7100096625109</v>
      </c>
      <c r="I3111" s="46"/>
      <c r="J3111" s="60"/>
    </row>
    <row r="3112" spans="2:10" ht="16.149999999999999" customHeight="1" x14ac:dyDescent="0.25">
      <c r="B3112" s="293"/>
      <c r="C3112" s="80"/>
      <c r="D3112" s="70"/>
      <c r="E3112" s="45"/>
      <c r="F3112" s="22"/>
      <c r="G3112" s="46"/>
      <c r="H3112" s="46"/>
      <c r="I3112" s="47"/>
      <c r="J3112" s="60"/>
    </row>
    <row r="3113" spans="2:10" ht="16.149999999999999" customHeight="1" x14ac:dyDescent="0.25">
      <c r="B3113" s="293">
        <v>200</v>
      </c>
      <c r="C3113" s="57" t="s">
        <v>569</v>
      </c>
      <c r="D3113" s="70"/>
      <c r="E3113" s="45"/>
      <c r="F3113" s="22"/>
      <c r="G3113" s="46"/>
      <c r="H3113" s="46"/>
      <c r="I3113" s="47"/>
      <c r="J3113" s="60"/>
    </row>
    <row r="3114" spans="2:10" ht="16.149999999999999" customHeight="1" x14ac:dyDescent="0.25">
      <c r="B3114" s="293"/>
      <c r="C3114" s="53" t="s">
        <v>1432</v>
      </c>
      <c r="D3114" s="70"/>
      <c r="E3114" s="45"/>
      <c r="F3114" s="22"/>
      <c r="G3114" s="46"/>
      <c r="H3114" s="46"/>
      <c r="I3114" s="47"/>
      <c r="J3114" s="60"/>
    </row>
    <row r="3115" spans="2:10" ht="16.149999999999999" customHeight="1" x14ac:dyDescent="0.25">
      <c r="B3115" s="293"/>
      <c r="C3115" s="53"/>
      <c r="D3115" s="70" t="s">
        <v>18</v>
      </c>
      <c r="E3115" s="56">
        <v>2</v>
      </c>
      <c r="F3115" s="22"/>
      <c r="G3115" s="46">
        <v>61247.923831572996</v>
      </c>
      <c r="H3115" s="46">
        <f>G3115*E3115</f>
        <v>122495.84766314599</v>
      </c>
      <c r="I3115" s="46"/>
      <c r="J3115" s="60"/>
    </row>
    <row r="3116" spans="2:10" ht="16.149999999999999" customHeight="1" x14ac:dyDescent="0.25">
      <c r="B3116" s="293"/>
      <c r="C3116" s="59"/>
      <c r="D3116" s="70"/>
      <c r="E3116" s="45"/>
      <c r="F3116" s="22"/>
      <c r="G3116" s="46"/>
      <c r="H3116" s="46"/>
      <c r="I3116" s="47"/>
      <c r="J3116" s="60"/>
    </row>
    <row r="3117" spans="2:10" ht="16.149999999999999" customHeight="1" x14ac:dyDescent="0.25">
      <c r="B3117" s="293">
        <v>201</v>
      </c>
      <c r="C3117" s="73" t="s">
        <v>1433</v>
      </c>
      <c r="D3117" s="70"/>
      <c r="E3117" s="45"/>
      <c r="F3117" s="22"/>
      <c r="G3117" s="46"/>
      <c r="H3117" s="46"/>
      <c r="I3117" s="47"/>
      <c r="J3117" s="60"/>
    </row>
    <row r="3118" spans="2:10" ht="16.149999999999999" customHeight="1" x14ac:dyDescent="0.25">
      <c r="B3118" s="293"/>
      <c r="C3118" s="64" t="s">
        <v>1434</v>
      </c>
      <c r="D3118" s="70"/>
      <c r="E3118" s="45"/>
      <c r="F3118" s="22"/>
      <c r="G3118" s="46"/>
      <c r="H3118" s="46"/>
      <c r="I3118" s="47"/>
      <c r="J3118" s="60"/>
    </row>
    <row r="3119" spans="2:10" ht="16.149999999999999" customHeight="1" x14ac:dyDescent="0.25">
      <c r="B3119" s="293"/>
      <c r="C3119" s="81" t="s">
        <v>573</v>
      </c>
      <c r="D3119" s="70" t="s">
        <v>21</v>
      </c>
      <c r="E3119" s="56">
        <v>7</v>
      </c>
      <c r="F3119" s="22"/>
      <c r="G3119" s="46">
        <v>2270.2965091091701</v>
      </c>
      <c r="H3119" s="46">
        <f>G3119*E3119</f>
        <v>15892.075563764191</v>
      </c>
      <c r="I3119" s="46"/>
      <c r="J3119" s="261" t="s">
        <v>1435</v>
      </c>
    </row>
    <row r="3120" spans="2:10" ht="16.149999999999999" customHeight="1" x14ac:dyDescent="0.25">
      <c r="B3120" s="293"/>
      <c r="C3120" s="81" t="s">
        <v>574</v>
      </c>
      <c r="D3120" s="70" t="s">
        <v>21</v>
      </c>
      <c r="E3120" s="56">
        <v>2</v>
      </c>
      <c r="F3120" s="22"/>
      <c r="G3120" s="46">
        <v>2270.2965091091701</v>
      </c>
      <c r="H3120" s="46">
        <f>G3120*E3120</f>
        <v>4540.5930182183401</v>
      </c>
      <c r="I3120" s="46"/>
      <c r="J3120" s="261" t="s">
        <v>1435</v>
      </c>
    </row>
    <row r="3121" spans="2:10" ht="16.149999999999999" customHeight="1" x14ac:dyDescent="0.25">
      <c r="B3121" s="293"/>
      <c r="C3121" s="64"/>
      <c r="D3121" s="70"/>
      <c r="E3121" s="45"/>
      <c r="F3121" s="22"/>
      <c r="G3121" s="46"/>
      <c r="H3121" s="46"/>
      <c r="I3121" s="47"/>
      <c r="J3121" s="60"/>
    </row>
    <row r="3122" spans="2:10" ht="16.149999999999999" customHeight="1" x14ac:dyDescent="0.25">
      <c r="B3122" s="293"/>
      <c r="C3122" s="81"/>
      <c r="D3122" s="70"/>
      <c r="E3122" s="45"/>
      <c r="F3122" s="22"/>
      <c r="G3122" s="46"/>
      <c r="H3122" s="46"/>
      <c r="I3122" s="47"/>
      <c r="J3122" s="60"/>
    </row>
    <row r="3123" spans="2:10" ht="16.149999999999999" customHeight="1" x14ac:dyDescent="0.25">
      <c r="B3123" s="293">
        <v>202</v>
      </c>
      <c r="C3123" s="73" t="s">
        <v>1436</v>
      </c>
      <c r="D3123" s="70"/>
      <c r="E3123" s="45"/>
      <c r="F3123" s="22"/>
      <c r="G3123" s="46"/>
      <c r="H3123" s="46"/>
      <c r="I3123" s="47"/>
      <c r="J3123" s="60"/>
    </row>
    <row r="3124" spans="2:10" ht="16.149999999999999" customHeight="1" x14ac:dyDescent="0.25">
      <c r="B3124" s="293"/>
      <c r="C3124" s="64" t="s">
        <v>1437</v>
      </c>
      <c r="D3124" s="70"/>
      <c r="E3124" s="45"/>
      <c r="F3124" s="22"/>
      <c r="G3124" s="46"/>
      <c r="H3124" s="46"/>
      <c r="I3124" s="47"/>
      <c r="J3124" s="60"/>
    </row>
    <row r="3125" spans="2:10" ht="16.149999999999999" customHeight="1" x14ac:dyDescent="0.25">
      <c r="B3125" s="293"/>
      <c r="C3125" s="80" t="s">
        <v>577</v>
      </c>
      <c r="D3125" s="70" t="s">
        <v>21</v>
      </c>
      <c r="E3125" s="56">
        <v>22</v>
      </c>
      <c r="F3125" s="22"/>
      <c r="G3125" s="46">
        <v>1679.0122045062296</v>
      </c>
      <c r="H3125" s="46">
        <f>G3125*E3125</f>
        <v>36938.268499137055</v>
      </c>
      <c r="I3125" s="46"/>
      <c r="J3125" s="60"/>
    </row>
    <row r="3126" spans="2:10" ht="16.149999999999999" customHeight="1" x14ac:dyDescent="0.25">
      <c r="B3126" s="293"/>
      <c r="C3126" s="80" t="s">
        <v>578</v>
      </c>
      <c r="D3126" s="70" t="s">
        <v>21</v>
      </c>
      <c r="E3126" s="56">
        <v>4</v>
      </c>
      <c r="F3126" s="22"/>
      <c r="G3126" s="46">
        <v>1679.0122045062296</v>
      </c>
      <c r="H3126" s="46">
        <f>G3126*E3126</f>
        <v>6716.0488180249185</v>
      </c>
      <c r="I3126" s="46"/>
      <c r="J3126" s="60"/>
    </row>
    <row r="3127" spans="2:10" ht="16.149999999999999" customHeight="1" x14ac:dyDescent="0.25">
      <c r="B3127" s="293"/>
      <c r="C3127" s="80"/>
      <c r="D3127" s="70"/>
      <c r="E3127" s="45"/>
      <c r="F3127" s="22"/>
      <c r="G3127" s="46"/>
      <c r="H3127" s="46"/>
      <c r="I3127" s="47"/>
      <c r="J3127" s="60"/>
    </row>
    <row r="3128" spans="2:10" ht="16.149999999999999" customHeight="1" x14ac:dyDescent="0.25">
      <c r="B3128" s="293"/>
      <c r="C3128" s="64"/>
      <c r="D3128" s="70"/>
      <c r="E3128" s="45"/>
      <c r="F3128" s="22"/>
      <c r="G3128" s="46"/>
      <c r="H3128" s="46"/>
      <c r="I3128" s="47"/>
      <c r="J3128" s="60"/>
    </row>
    <row r="3129" spans="2:10" ht="16.149999999999999" customHeight="1" x14ac:dyDescent="0.25">
      <c r="B3129" s="293"/>
      <c r="C3129" s="80"/>
      <c r="D3129" s="70"/>
      <c r="E3129" s="45"/>
      <c r="F3129" s="22"/>
      <c r="G3129" s="46"/>
      <c r="H3129" s="46"/>
      <c r="I3129" s="47"/>
      <c r="J3129" s="60"/>
    </row>
    <row r="3130" spans="2:10" ht="16.149999999999999" customHeight="1" x14ac:dyDescent="0.25">
      <c r="B3130" s="293">
        <v>203</v>
      </c>
      <c r="C3130" s="73" t="s">
        <v>1438</v>
      </c>
      <c r="D3130" s="70"/>
      <c r="E3130" s="45"/>
      <c r="F3130" s="22"/>
      <c r="G3130" s="46"/>
      <c r="H3130" s="46"/>
      <c r="I3130" s="47"/>
      <c r="J3130" s="60"/>
    </row>
    <row r="3131" spans="2:10" ht="16.149999999999999" customHeight="1" x14ac:dyDescent="0.25">
      <c r="B3131" s="293"/>
      <c r="C3131" s="59" t="s">
        <v>1439</v>
      </c>
      <c r="D3131" s="70"/>
      <c r="E3131" s="45"/>
      <c r="F3131" s="22"/>
      <c r="G3131" s="46"/>
      <c r="H3131" s="46"/>
      <c r="I3131" s="47"/>
      <c r="J3131" s="60"/>
    </row>
    <row r="3132" spans="2:10" ht="16.149999999999999" customHeight="1" x14ac:dyDescent="0.25">
      <c r="B3132" s="293"/>
      <c r="C3132" s="80" t="s">
        <v>581</v>
      </c>
      <c r="D3132" s="70" t="s">
        <v>21</v>
      </c>
      <c r="E3132" s="56">
        <v>1</v>
      </c>
      <c r="F3132" s="22"/>
      <c r="G3132" s="46">
        <v>1497.1872642884671</v>
      </c>
      <c r="H3132" s="46">
        <f>G3132*E3132</f>
        <v>1497.1872642884671</v>
      </c>
      <c r="I3132" s="46"/>
      <c r="J3132" s="60"/>
    </row>
    <row r="3133" spans="2:10" ht="16.149999999999999" customHeight="1" x14ac:dyDescent="0.25">
      <c r="B3133" s="293"/>
      <c r="C3133" s="80" t="s">
        <v>582</v>
      </c>
      <c r="D3133" s="70" t="s">
        <v>21</v>
      </c>
      <c r="E3133" s="56">
        <v>2</v>
      </c>
      <c r="F3133" s="22"/>
      <c r="G3133" s="46">
        <v>538.86063571786599</v>
      </c>
      <c r="H3133" s="46">
        <f>G3133*E3133</f>
        <v>1077.721271435732</v>
      </c>
      <c r="I3133" s="46"/>
      <c r="J3133" s="60"/>
    </row>
    <row r="3134" spans="2:10" ht="16.149999999999999" customHeight="1" x14ac:dyDescent="0.25">
      <c r="B3134" s="293"/>
      <c r="C3134" s="80" t="s">
        <v>583</v>
      </c>
      <c r="D3134" s="70" t="s">
        <v>21</v>
      </c>
      <c r="E3134" s="56">
        <v>1</v>
      </c>
      <c r="F3134" s="22"/>
      <c r="G3134" s="46">
        <v>515.56711093528963</v>
      </c>
      <c r="H3134" s="46">
        <f>G3134*E3134</f>
        <v>515.56711093528963</v>
      </c>
      <c r="I3134" s="46"/>
      <c r="J3134" s="60"/>
    </row>
    <row r="3135" spans="2:10" ht="16.149999999999999" customHeight="1" x14ac:dyDescent="0.25">
      <c r="B3135" s="293"/>
      <c r="C3135" s="59"/>
      <c r="D3135" s="70"/>
      <c r="E3135" s="45"/>
      <c r="F3135" s="22"/>
      <c r="G3135" s="46"/>
      <c r="H3135" s="46"/>
      <c r="I3135" s="47"/>
      <c r="J3135" s="60"/>
    </row>
    <row r="3136" spans="2:10" ht="16.149999999999999" customHeight="1" x14ac:dyDescent="0.25">
      <c r="B3136" s="293">
        <v>204</v>
      </c>
      <c r="C3136" s="73" t="s">
        <v>584</v>
      </c>
      <c r="D3136" s="70"/>
      <c r="E3136" s="45"/>
      <c r="F3136" s="22"/>
      <c r="G3136" s="46"/>
      <c r="H3136" s="46"/>
      <c r="I3136" s="47"/>
      <c r="J3136" s="60"/>
    </row>
    <row r="3137" spans="2:10" ht="16.149999999999999" customHeight="1" x14ac:dyDescent="0.25">
      <c r="B3137" s="293"/>
      <c r="C3137" s="64" t="s">
        <v>1440</v>
      </c>
      <c r="D3137" s="70"/>
      <c r="E3137" s="45"/>
      <c r="F3137" s="22"/>
      <c r="G3137" s="46"/>
      <c r="H3137" s="46"/>
      <c r="I3137" s="47"/>
      <c r="J3137" s="60"/>
    </row>
    <row r="3138" spans="2:10" ht="16.149999999999999" customHeight="1" x14ac:dyDescent="0.25">
      <c r="B3138" s="293"/>
      <c r="C3138" s="80" t="s">
        <v>586</v>
      </c>
      <c r="D3138" s="70" t="s">
        <v>21</v>
      </c>
      <c r="E3138" s="56">
        <v>2</v>
      </c>
      <c r="F3138" s="22"/>
      <c r="G3138" s="46">
        <v>585.26444177327278</v>
      </c>
      <c r="H3138" s="46">
        <f>G3138*E3138</f>
        <v>1170.5288835465456</v>
      </c>
      <c r="I3138" s="46"/>
      <c r="J3138" s="261" t="s">
        <v>1441</v>
      </c>
    </row>
    <row r="3139" spans="2:10" ht="16.149999999999999" customHeight="1" x14ac:dyDescent="0.25">
      <c r="B3139" s="293"/>
      <c r="C3139" s="80" t="s">
        <v>587</v>
      </c>
      <c r="D3139" s="70" t="s">
        <v>21</v>
      </c>
      <c r="E3139" s="56">
        <v>2</v>
      </c>
      <c r="F3139" s="22"/>
      <c r="G3139" s="46">
        <v>585.26444177327278</v>
      </c>
      <c r="H3139" s="46">
        <f>G3139*E3139</f>
        <v>1170.5288835465456</v>
      </c>
      <c r="I3139" s="46"/>
      <c r="J3139" s="261" t="s">
        <v>1441</v>
      </c>
    </row>
    <row r="3140" spans="2:10" ht="16.149999999999999" customHeight="1" x14ac:dyDescent="0.25">
      <c r="B3140" s="293"/>
      <c r="C3140" s="80" t="s">
        <v>583</v>
      </c>
      <c r="D3140" s="70" t="s">
        <v>21</v>
      </c>
      <c r="E3140" s="56">
        <v>1</v>
      </c>
      <c r="F3140" s="22"/>
      <c r="G3140" s="46">
        <v>654.93878007961473</v>
      </c>
      <c r="H3140" s="46">
        <f>G3140*E3140</f>
        <v>654.93878007961473</v>
      </c>
      <c r="I3140" s="46"/>
      <c r="J3140" s="261" t="s">
        <v>1441</v>
      </c>
    </row>
    <row r="3141" spans="2:10" ht="16.149999999999999" customHeight="1" x14ac:dyDescent="0.25">
      <c r="B3141" s="293"/>
      <c r="C3141" s="59"/>
      <c r="D3141" s="70"/>
      <c r="E3141" s="45"/>
      <c r="F3141" s="22"/>
      <c r="G3141" s="46"/>
      <c r="H3141" s="46"/>
      <c r="I3141" s="47"/>
      <c r="J3141" s="60"/>
    </row>
    <row r="3142" spans="2:10" ht="16.149999999999999" customHeight="1" x14ac:dyDescent="0.25">
      <c r="B3142" s="293">
        <v>205</v>
      </c>
      <c r="C3142" s="73" t="s">
        <v>1442</v>
      </c>
      <c r="D3142" s="70"/>
      <c r="E3142" s="45"/>
      <c r="F3142" s="22"/>
      <c r="G3142" s="46"/>
      <c r="H3142" s="46"/>
      <c r="I3142" s="47"/>
      <c r="J3142" s="60"/>
    </row>
    <row r="3143" spans="2:10" ht="16.149999999999999" customHeight="1" x14ac:dyDescent="0.25">
      <c r="B3143" s="293"/>
      <c r="C3143" s="59" t="s">
        <v>1443</v>
      </c>
      <c r="D3143" s="70"/>
      <c r="E3143" s="45"/>
      <c r="F3143" s="22"/>
      <c r="G3143" s="46"/>
      <c r="H3143" s="46"/>
      <c r="I3143" s="47"/>
      <c r="J3143" s="60"/>
    </row>
    <row r="3144" spans="2:10" ht="16.149999999999999" customHeight="1" x14ac:dyDescent="0.25">
      <c r="B3144" s="293"/>
      <c r="C3144" s="151"/>
      <c r="D3144" s="70" t="s">
        <v>21</v>
      </c>
      <c r="E3144" s="56">
        <v>8</v>
      </c>
      <c r="F3144" s="22"/>
      <c r="G3144" s="46">
        <v>320.50195620917322</v>
      </c>
      <c r="H3144" s="46">
        <f>G3144*E3144</f>
        <v>2564.0156496733857</v>
      </c>
      <c r="I3144" s="46"/>
      <c r="J3144" s="261" t="s">
        <v>1441</v>
      </c>
    </row>
    <row r="3145" spans="2:10" ht="16.149999999999999" customHeight="1" x14ac:dyDescent="0.25">
      <c r="B3145" s="293"/>
      <c r="C3145" s="151"/>
      <c r="D3145" s="70"/>
      <c r="E3145" s="45"/>
      <c r="F3145" s="22"/>
      <c r="G3145" s="46"/>
      <c r="H3145" s="46"/>
      <c r="I3145" s="47"/>
      <c r="J3145" s="60"/>
    </row>
    <row r="3146" spans="2:10" ht="16.149999999999999" customHeight="1" x14ac:dyDescent="0.25">
      <c r="B3146" s="298">
        <v>206</v>
      </c>
      <c r="C3146" s="97" t="s">
        <v>588</v>
      </c>
      <c r="D3146" s="70"/>
      <c r="E3146" s="45"/>
      <c r="F3146" s="22"/>
      <c r="G3146" s="154"/>
      <c r="H3146" s="154"/>
      <c r="I3146" s="141"/>
      <c r="J3146" s="273"/>
    </row>
    <row r="3147" spans="2:10" ht="16.149999999999999" customHeight="1" x14ac:dyDescent="0.25">
      <c r="B3147" s="293"/>
      <c r="C3147" s="155" t="s">
        <v>589</v>
      </c>
      <c r="D3147" s="70"/>
      <c r="E3147" s="45"/>
      <c r="F3147" s="22"/>
      <c r="G3147" s="46"/>
      <c r="H3147" s="46"/>
      <c r="I3147" s="47"/>
      <c r="J3147" s="261" t="s">
        <v>590</v>
      </c>
    </row>
    <row r="3148" spans="2:10" ht="16.149999999999999" customHeight="1" x14ac:dyDescent="0.25">
      <c r="B3148" s="293"/>
      <c r="C3148" s="80"/>
      <c r="D3148" s="70"/>
      <c r="E3148" s="45"/>
      <c r="F3148" s="22"/>
      <c r="G3148" s="46"/>
      <c r="H3148" s="46"/>
      <c r="I3148" s="47"/>
      <c r="J3148" s="60"/>
    </row>
    <row r="3149" spans="2:10" ht="16.149999999999999" customHeight="1" x14ac:dyDescent="0.25">
      <c r="B3149" s="293">
        <v>207</v>
      </c>
      <c r="C3149" s="57" t="s">
        <v>594</v>
      </c>
      <c r="D3149" s="70"/>
      <c r="E3149" s="45"/>
      <c r="F3149" s="22"/>
      <c r="G3149" s="46"/>
      <c r="H3149" s="46"/>
      <c r="I3149" s="47"/>
      <c r="J3149" s="60"/>
    </row>
    <row r="3150" spans="2:10" ht="16.149999999999999" customHeight="1" x14ac:dyDescent="0.25">
      <c r="B3150" s="293"/>
      <c r="C3150" s="53" t="s">
        <v>1444</v>
      </c>
      <c r="D3150" s="70"/>
      <c r="E3150" s="45"/>
      <c r="F3150" s="22"/>
      <c r="G3150" s="46"/>
      <c r="H3150" s="46"/>
      <c r="I3150" s="47"/>
      <c r="J3150" s="60"/>
    </row>
    <row r="3151" spans="2:10" ht="16.149999999999999" customHeight="1" x14ac:dyDescent="0.25">
      <c r="B3151" s="293"/>
      <c r="C3151" s="80"/>
      <c r="D3151" s="70" t="s">
        <v>21</v>
      </c>
      <c r="E3151" s="56">
        <v>1</v>
      </c>
      <c r="F3151" s="22"/>
      <c r="G3151" s="46">
        <v>1114.7894129014719</v>
      </c>
      <c r="H3151" s="46">
        <f>G3151*E3151</f>
        <v>1114.7894129014719</v>
      </c>
      <c r="I3151" s="46"/>
      <c r="J3151" s="60"/>
    </row>
    <row r="3152" spans="2:10" ht="16.149999999999999" customHeight="1" x14ac:dyDescent="0.25">
      <c r="B3152" s="293"/>
      <c r="C3152" s="80"/>
      <c r="D3152" s="70"/>
      <c r="E3152" s="45"/>
      <c r="F3152" s="22"/>
      <c r="G3152" s="46"/>
      <c r="H3152" s="46"/>
      <c r="I3152" s="47"/>
      <c r="J3152" s="60"/>
    </row>
    <row r="3153" spans="2:10" ht="16.149999999999999" customHeight="1" x14ac:dyDescent="0.25">
      <c r="B3153" s="293">
        <v>208</v>
      </c>
      <c r="C3153" s="73" t="s">
        <v>596</v>
      </c>
      <c r="D3153" s="70"/>
      <c r="E3153" s="45"/>
      <c r="F3153" s="22"/>
      <c r="G3153" s="46"/>
      <c r="H3153" s="46"/>
      <c r="I3153" s="47"/>
      <c r="J3153" s="60"/>
    </row>
    <row r="3154" spans="2:10" ht="16.149999999999999" customHeight="1" x14ac:dyDescent="0.25">
      <c r="B3154" s="293"/>
      <c r="C3154" s="64" t="s">
        <v>1445</v>
      </c>
      <c r="D3154" s="70"/>
      <c r="E3154" s="45"/>
      <c r="F3154" s="22"/>
      <c r="G3154" s="46"/>
      <c r="H3154" s="46"/>
      <c r="I3154" s="47"/>
      <c r="J3154" s="60"/>
    </row>
    <row r="3155" spans="2:10" ht="16.149999999999999" customHeight="1" x14ac:dyDescent="0.25">
      <c r="B3155" s="293"/>
      <c r="C3155" s="81" t="s">
        <v>598</v>
      </c>
      <c r="D3155" s="70" t="s">
        <v>21</v>
      </c>
      <c r="E3155" s="56">
        <v>1</v>
      </c>
      <c r="F3155" s="22"/>
      <c r="G3155" s="46">
        <v>75596.657062381069</v>
      </c>
      <c r="H3155" s="46">
        <f>G3155*E3155</f>
        <v>75596.657062381069</v>
      </c>
      <c r="I3155" s="46"/>
      <c r="J3155" s="60"/>
    </row>
    <row r="3156" spans="2:10" ht="16.149999999999999" customHeight="1" x14ac:dyDescent="0.25">
      <c r="B3156" s="293"/>
      <c r="C3156" s="64"/>
      <c r="D3156" s="70"/>
      <c r="E3156" s="45"/>
      <c r="F3156" s="22"/>
      <c r="G3156" s="46"/>
      <c r="H3156" s="46"/>
      <c r="I3156" s="47"/>
      <c r="J3156" s="60"/>
    </row>
    <row r="3157" spans="2:10" ht="16.149999999999999" customHeight="1" x14ac:dyDescent="0.25">
      <c r="B3157" s="293">
        <v>209</v>
      </c>
      <c r="C3157" s="73" t="s">
        <v>599</v>
      </c>
      <c r="D3157" s="70"/>
      <c r="E3157" s="45"/>
      <c r="F3157" s="22"/>
      <c r="G3157" s="46"/>
      <c r="H3157" s="46"/>
      <c r="I3157" s="47"/>
      <c r="J3157" s="60"/>
    </row>
    <row r="3158" spans="2:10" ht="16.149999999999999" customHeight="1" x14ac:dyDescent="0.25">
      <c r="B3158" s="293"/>
      <c r="C3158" s="64" t="s">
        <v>1446</v>
      </c>
      <c r="D3158" s="70"/>
      <c r="E3158" s="45"/>
      <c r="F3158" s="22"/>
      <c r="G3158" s="46"/>
      <c r="H3158" s="46"/>
      <c r="I3158" s="47"/>
      <c r="J3158" s="60"/>
    </row>
    <row r="3159" spans="2:10" ht="16.149999999999999" customHeight="1" x14ac:dyDescent="0.25">
      <c r="B3159" s="293"/>
      <c r="C3159" s="81" t="s">
        <v>601</v>
      </c>
      <c r="D3159" s="70" t="s">
        <v>21</v>
      </c>
      <c r="E3159" s="56">
        <v>1</v>
      </c>
      <c r="F3159" s="22"/>
      <c r="G3159" s="46">
        <v>2238.6364897827684</v>
      </c>
      <c r="H3159" s="46">
        <f>G3159*E3159</f>
        <v>2238.6364897827684</v>
      </c>
      <c r="I3159" s="46"/>
      <c r="J3159" s="60"/>
    </row>
    <row r="3160" spans="2:10" ht="16.149999999999999" customHeight="1" x14ac:dyDescent="0.25">
      <c r="B3160" s="293"/>
      <c r="C3160" s="64"/>
      <c r="D3160" s="70"/>
      <c r="E3160" s="45"/>
      <c r="F3160" s="22"/>
      <c r="G3160" s="46"/>
      <c r="H3160" s="46"/>
      <c r="I3160" s="47"/>
      <c r="J3160" s="60"/>
    </row>
    <row r="3161" spans="2:10" ht="16.149999999999999" customHeight="1" x14ac:dyDescent="0.25">
      <c r="B3161" s="293">
        <v>210</v>
      </c>
      <c r="C3161" s="73" t="s">
        <v>1447</v>
      </c>
      <c r="D3161" s="70"/>
      <c r="E3161" s="45"/>
      <c r="F3161" s="22"/>
      <c r="G3161" s="46"/>
      <c r="H3161" s="46"/>
      <c r="I3161" s="47"/>
      <c r="J3161" s="60"/>
    </row>
    <row r="3162" spans="2:10" ht="16.149999999999999" customHeight="1" x14ac:dyDescent="0.25">
      <c r="B3162" s="293"/>
      <c r="C3162" s="54" t="s">
        <v>1448</v>
      </c>
      <c r="D3162" s="70"/>
      <c r="E3162" s="45"/>
      <c r="F3162" s="22"/>
      <c r="G3162" s="46"/>
      <c r="H3162" s="46"/>
      <c r="I3162" s="47"/>
      <c r="J3162" s="60"/>
    </row>
    <row r="3163" spans="2:10" ht="16.149999999999999" customHeight="1" x14ac:dyDescent="0.25">
      <c r="B3163" s="293"/>
      <c r="C3163" s="81" t="s">
        <v>604</v>
      </c>
      <c r="D3163" s="70" t="s">
        <v>21</v>
      </c>
      <c r="E3163" s="56">
        <v>1</v>
      </c>
      <c r="F3163" s="22"/>
      <c r="G3163" s="46">
        <v>2020.555810883918</v>
      </c>
      <c r="H3163" s="46">
        <f>G3163*E3163</f>
        <v>2020.555810883918</v>
      </c>
      <c r="I3163" s="46"/>
      <c r="J3163" s="60"/>
    </row>
    <row r="3164" spans="2:10" ht="16.149999999999999" customHeight="1" x14ac:dyDescent="0.25">
      <c r="B3164" s="293"/>
      <c r="C3164" s="64"/>
      <c r="D3164" s="70"/>
      <c r="E3164" s="45"/>
      <c r="F3164" s="22"/>
      <c r="G3164" s="46"/>
      <c r="H3164" s="46"/>
      <c r="I3164" s="47"/>
      <c r="J3164" s="60"/>
    </row>
    <row r="3165" spans="2:10" ht="16.149999999999999" customHeight="1" x14ac:dyDescent="0.25">
      <c r="B3165" s="293">
        <v>211</v>
      </c>
      <c r="C3165" s="73" t="s">
        <v>1449</v>
      </c>
      <c r="D3165" s="70"/>
      <c r="E3165" s="45"/>
      <c r="F3165" s="22"/>
      <c r="G3165" s="46"/>
      <c r="H3165" s="46"/>
      <c r="I3165" s="47"/>
      <c r="J3165" s="60"/>
    </row>
    <row r="3166" spans="2:10" ht="16.149999999999999" customHeight="1" x14ac:dyDescent="0.25">
      <c r="B3166" s="293"/>
      <c r="C3166" s="64" t="s">
        <v>1450</v>
      </c>
      <c r="D3166" s="70"/>
      <c r="E3166" s="45"/>
      <c r="F3166" s="22"/>
      <c r="G3166" s="46"/>
      <c r="H3166" s="46"/>
      <c r="I3166" s="47"/>
      <c r="J3166" s="60"/>
    </row>
    <row r="3167" spans="2:10" ht="16.149999999999999" customHeight="1" x14ac:dyDescent="0.25">
      <c r="B3167" s="293"/>
      <c r="C3167" s="64"/>
      <c r="D3167" s="70" t="s">
        <v>21</v>
      </c>
      <c r="E3167" s="56">
        <v>1</v>
      </c>
      <c r="F3167" s="22"/>
      <c r="G3167" s="46">
        <v>14352.913691106451</v>
      </c>
      <c r="H3167" s="46">
        <f>G3167*E3167</f>
        <v>14352.913691106451</v>
      </c>
      <c r="I3167" s="46"/>
      <c r="J3167" s="60"/>
    </row>
    <row r="3168" spans="2:10" ht="16.149999999999999" customHeight="1" x14ac:dyDescent="0.25">
      <c r="B3168" s="293"/>
      <c r="C3168" s="64"/>
      <c r="D3168" s="70"/>
      <c r="E3168" s="45"/>
      <c r="F3168" s="22"/>
      <c r="G3168" s="46"/>
      <c r="H3168" s="46"/>
      <c r="I3168" s="47"/>
      <c r="J3168" s="60"/>
    </row>
    <row r="3169" spans="2:10" ht="16.149999999999999" customHeight="1" x14ac:dyDescent="0.25">
      <c r="B3169" s="288" t="s">
        <v>1451</v>
      </c>
      <c r="C3169" s="184" t="s">
        <v>1452</v>
      </c>
      <c r="D3169" s="159"/>
      <c r="E3169" s="159"/>
      <c r="F3169" s="22"/>
      <c r="G3169" s="159"/>
      <c r="H3169" s="159"/>
      <c r="I3169" s="164">
        <f>H3172+H3176+H3209+H3229+H3261+H3281+H3307+H3311</f>
        <v>12238.241449601504</v>
      </c>
      <c r="J3169" s="275"/>
    </row>
    <row r="3170" spans="2:10" ht="16.149999999999999" customHeight="1" x14ac:dyDescent="0.25">
      <c r="B3170" s="293">
        <v>212</v>
      </c>
      <c r="C3170" s="73" t="s">
        <v>1453</v>
      </c>
      <c r="D3170" s="70"/>
      <c r="E3170" s="45"/>
      <c r="F3170" s="22"/>
      <c r="G3170" s="46"/>
      <c r="H3170" s="46"/>
      <c r="I3170" s="47"/>
      <c r="J3170" s="60"/>
    </row>
    <row r="3171" spans="2:10" ht="16.149999999999999" customHeight="1" x14ac:dyDescent="0.25">
      <c r="B3171" s="293"/>
      <c r="C3171" s="59" t="s">
        <v>1454</v>
      </c>
      <c r="D3171" s="70"/>
      <c r="E3171" s="45"/>
      <c r="F3171" s="22"/>
      <c r="G3171" s="46"/>
      <c r="H3171" s="46"/>
      <c r="I3171" s="47"/>
      <c r="J3171" s="60"/>
    </row>
    <row r="3172" spans="2:10" ht="16.149999999999999" customHeight="1" x14ac:dyDescent="0.25">
      <c r="B3172" s="293"/>
      <c r="C3172" s="81" t="s">
        <v>1356</v>
      </c>
      <c r="D3172" s="51" t="s">
        <v>84</v>
      </c>
      <c r="E3172" s="56">
        <v>8.36</v>
      </c>
      <c r="F3172" s="22"/>
      <c r="G3172" s="46">
        <v>165.82492516909394</v>
      </c>
      <c r="H3172" s="46">
        <f>G3172*E3172</f>
        <v>1386.2963744136252</v>
      </c>
      <c r="I3172" s="46"/>
      <c r="J3172" s="60"/>
    </row>
    <row r="3173" spans="2:10" ht="16.149999999999999" customHeight="1" x14ac:dyDescent="0.25">
      <c r="B3173" s="293"/>
      <c r="C3173" s="64"/>
      <c r="D3173" s="70"/>
      <c r="E3173" s="45"/>
      <c r="F3173" s="22"/>
      <c r="G3173" s="46"/>
      <c r="H3173" s="46"/>
      <c r="I3173" s="47"/>
      <c r="J3173" s="60"/>
    </row>
    <row r="3174" spans="2:10" ht="16.149999999999999" customHeight="1" x14ac:dyDescent="0.25">
      <c r="B3174" s="293">
        <v>213</v>
      </c>
      <c r="C3174" s="73" t="s">
        <v>1455</v>
      </c>
      <c r="D3174" s="70"/>
      <c r="E3174" s="45"/>
      <c r="F3174" s="22"/>
      <c r="G3174" s="46"/>
      <c r="H3174" s="46"/>
      <c r="I3174" s="47"/>
      <c r="J3174" s="60"/>
    </row>
    <row r="3175" spans="2:10" ht="16.149999999999999" customHeight="1" x14ac:dyDescent="0.25">
      <c r="B3175" s="293"/>
      <c r="C3175" s="59" t="s">
        <v>1456</v>
      </c>
      <c r="D3175" s="70"/>
      <c r="E3175" s="45"/>
      <c r="F3175" s="22"/>
      <c r="G3175" s="46"/>
      <c r="H3175" s="46"/>
      <c r="I3175" s="47"/>
      <c r="J3175" s="60"/>
    </row>
    <row r="3176" spans="2:10" ht="16.149999999999999" customHeight="1" x14ac:dyDescent="0.25">
      <c r="B3176" s="293"/>
      <c r="C3176" s="81" t="s">
        <v>1356</v>
      </c>
      <c r="D3176" s="51" t="s">
        <v>84</v>
      </c>
      <c r="E3176" s="56">
        <v>8.36</v>
      </c>
      <c r="F3176" s="22"/>
      <c r="G3176" s="46">
        <v>62.706904475707795</v>
      </c>
      <c r="H3176" s="46">
        <f>G3176*E3176</f>
        <v>524.22972141691707</v>
      </c>
      <c r="I3176" s="46"/>
      <c r="J3176" s="60"/>
    </row>
    <row r="3177" spans="2:10" ht="16.149999999999999" customHeight="1" x14ac:dyDescent="0.25">
      <c r="B3177" s="293"/>
      <c r="C3177" s="64"/>
      <c r="D3177" s="70"/>
      <c r="E3177" s="45"/>
      <c r="F3177" s="22"/>
      <c r="G3177" s="46"/>
      <c r="H3177" s="46"/>
      <c r="I3177" s="47"/>
      <c r="J3177" s="60"/>
    </row>
    <row r="3178" spans="2:10" ht="16.149999999999999" customHeight="1" x14ac:dyDescent="0.25">
      <c r="B3178" s="293">
        <v>214</v>
      </c>
      <c r="C3178" s="73" t="s">
        <v>1457</v>
      </c>
      <c r="D3178" s="70"/>
      <c r="E3178" s="45"/>
      <c r="F3178" s="22"/>
      <c r="G3178" s="46"/>
      <c r="H3178" s="46"/>
      <c r="I3178" s="47"/>
      <c r="J3178" s="60"/>
    </row>
    <row r="3179" spans="2:10" ht="16.149999999999999" customHeight="1" x14ac:dyDescent="0.25">
      <c r="B3179" s="293"/>
      <c r="C3179" s="59" t="s">
        <v>1458</v>
      </c>
      <c r="D3179" s="70"/>
      <c r="E3179" s="45"/>
      <c r="F3179" s="22"/>
      <c r="G3179" s="46"/>
      <c r="H3179" s="46"/>
      <c r="I3179" s="47"/>
      <c r="J3179" s="60"/>
    </row>
    <row r="3180" spans="2:10" ht="16.149999999999999" customHeight="1" x14ac:dyDescent="0.25">
      <c r="B3180" s="293"/>
      <c r="C3180" s="88" t="s">
        <v>87</v>
      </c>
      <c r="D3180" s="70"/>
      <c r="E3180" s="45"/>
      <c r="F3180" s="22"/>
      <c r="G3180" s="46"/>
      <c r="H3180" s="46"/>
      <c r="I3180" s="47"/>
      <c r="J3180" s="60"/>
    </row>
    <row r="3181" spans="2:10" ht="16.149999999999999" customHeight="1" x14ac:dyDescent="0.25">
      <c r="B3181" s="293"/>
      <c r="C3181" s="80" t="s">
        <v>121</v>
      </c>
      <c r="D3181" s="70"/>
      <c r="E3181" s="45">
        <v>0.99</v>
      </c>
      <c r="F3181" s="22"/>
      <c r="G3181" s="46"/>
      <c r="H3181" s="46"/>
      <c r="I3181" s="47"/>
      <c r="J3181" s="60"/>
    </row>
    <row r="3182" spans="2:10" ht="16.149999999999999" customHeight="1" x14ac:dyDescent="0.25">
      <c r="B3182" s="293"/>
      <c r="C3182" s="80" t="s">
        <v>122</v>
      </c>
      <c r="D3182" s="70"/>
      <c r="E3182" s="45">
        <v>1.4696000000000002</v>
      </c>
      <c r="F3182" s="22"/>
      <c r="G3182" s="46"/>
      <c r="H3182" s="46"/>
      <c r="I3182" s="47"/>
      <c r="J3182" s="60"/>
    </row>
    <row r="3183" spans="2:10" ht="16.149999999999999" customHeight="1" x14ac:dyDescent="0.25">
      <c r="B3183" s="293"/>
      <c r="C3183" s="80" t="s">
        <v>88</v>
      </c>
      <c r="D3183" s="49"/>
      <c r="E3183" s="45">
        <v>7.8100000000000003E-2</v>
      </c>
      <c r="F3183" s="22"/>
      <c r="G3183" s="46"/>
      <c r="H3183" s="46"/>
      <c r="I3183" s="71"/>
      <c r="J3183" s="260"/>
    </row>
    <row r="3184" spans="2:10" ht="16.149999999999999" customHeight="1" x14ac:dyDescent="0.25">
      <c r="B3184" s="293"/>
      <c r="C3184" s="80" t="s">
        <v>91</v>
      </c>
      <c r="D3184" s="70"/>
      <c r="E3184" s="45">
        <v>0.26565</v>
      </c>
      <c r="F3184" s="22"/>
      <c r="G3184" s="46"/>
      <c r="H3184" s="46"/>
      <c r="I3184" s="71"/>
      <c r="J3184" s="260"/>
    </row>
    <row r="3185" spans="2:10" ht="16.149999999999999" customHeight="1" x14ac:dyDescent="0.25">
      <c r="B3185" s="293"/>
      <c r="C3185" s="80" t="s">
        <v>92</v>
      </c>
      <c r="D3185" s="49"/>
      <c r="E3185" s="45">
        <v>0.62920000000000009</v>
      </c>
      <c r="F3185" s="22"/>
      <c r="G3185" s="46"/>
      <c r="H3185" s="46"/>
      <c r="I3185" s="71"/>
      <c r="J3185" s="260"/>
    </row>
    <row r="3186" spans="2:10" ht="16.149999999999999" customHeight="1" x14ac:dyDescent="0.25">
      <c r="B3186" s="293"/>
      <c r="C3186" s="80" t="s">
        <v>93</v>
      </c>
      <c r="D3186" s="49"/>
      <c r="E3186" s="45">
        <v>0.71390000000000009</v>
      </c>
      <c r="F3186" s="22"/>
      <c r="G3186" s="46"/>
      <c r="H3186" s="46"/>
      <c r="I3186" s="71"/>
      <c r="J3186" s="260"/>
    </row>
    <row r="3187" spans="2:10" ht="16.149999999999999" customHeight="1" x14ac:dyDescent="0.25">
      <c r="B3187" s="293"/>
      <c r="C3187" s="80" t="s">
        <v>125</v>
      </c>
      <c r="D3187" s="49"/>
      <c r="E3187" s="45">
        <v>0.44000000000000006</v>
      </c>
      <c r="F3187" s="22"/>
      <c r="G3187" s="46"/>
      <c r="H3187" s="46"/>
      <c r="I3187" s="71"/>
      <c r="J3187" s="260"/>
    </row>
    <row r="3188" spans="2:10" ht="16.149999999999999" customHeight="1" x14ac:dyDescent="0.25">
      <c r="B3188" s="293"/>
      <c r="C3188" s="80" t="s">
        <v>94</v>
      </c>
      <c r="D3188" s="70"/>
      <c r="E3188" s="45">
        <v>0.32956000000000008</v>
      </c>
      <c r="F3188" s="22"/>
      <c r="G3188" s="46"/>
      <c r="H3188" s="46"/>
      <c r="I3188" s="71"/>
      <c r="J3188" s="260"/>
    </row>
    <row r="3189" spans="2:10" ht="16.149999999999999" customHeight="1" x14ac:dyDescent="0.25">
      <c r="B3189" s="293"/>
      <c r="C3189" s="80" t="s">
        <v>95</v>
      </c>
      <c r="D3189" s="70"/>
      <c r="E3189" s="45">
        <v>0.26928000000000002</v>
      </c>
      <c r="F3189" s="22"/>
      <c r="G3189" s="46"/>
      <c r="H3189" s="46"/>
      <c r="I3189" s="71"/>
      <c r="J3189" s="260"/>
    </row>
    <row r="3190" spans="2:10" ht="16.149999999999999" customHeight="1" x14ac:dyDescent="0.25">
      <c r="B3190" s="293"/>
      <c r="C3190" s="69" t="s">
        <v>47</v>
      </c>
      <c r="D3190" s="70"/>
      <c r="E3190" s="45">
        <v>0.80190000000000017</v>
      </c>
      <c r="F3190" s="22"/>
      <c r="G3190" s="46"/>
      <c r="H3190" s="46"/>
      <c r="I3190" s="71"/>
      <c r="J3190" s="260"/>
    </row>
    <row r="3191" spans="2:10" ht="16.149999999999999" customHeight="1" x14ac:dyDescent="0.25">
      <c r="B3191" s="293"/>
      <c r="C3191" s="69" t="s">
        <v>96</v>
      </c>
      <c r="D3191" s="70"/>
      <c r="E3191" s="45">
        <v>0.11352000000000001</v>
      </c>
      <c r="F3191" s="22"/>
      <c r="G3191" s="46"/>
      <c r="H3191" s="46"/>
      <c r="I3191" s="71"/>
      <c r="J3191" s="260"/>
    </row>
    <row r="3192" spans="2:10" ht="16.149999999999999" customHeight="1" x14ac:dyDescent="0.25">
      <c r="B3192" s="293"/>
      <c r="C3192" s="80" t="s">
        <v>49</v>
      </c>
      <c r="D3192" s="70"/>
      <c r="E3192" s="45">
        <v>1.9305000000000001</v>
      </c>
      <c r="F3192" s="22"/>
      <c r="G3192" s="46"/>
      <c r="H3192" s="46"/>
      <c r="I3192" s="71"/>
      <c r="J3192" s="260"/>
    </row>
    <row r="3193" spans="2:10" ht="16.149999999999999" customHeight="1" x14ac:dyDescent="0.25">
      <c r="B3193" s="293"/>
      <c r="C3193" s="80" t="s">
        <v>97</v>
      </c>
      <c r="D3193" s="70"/>
      <c r="E3193" s="45">
        <v>0.308</v>
      </c>
      <c r="F3193" s="22"/>
      <c r="G3193" s="46"/>
      <c r="H3193" s="46"/>
      <c r="I3193" s="71"/>
      <c r="J3193" s="260"/>
    </row>
    <row r="3194" spans="2:10" ht="16.149999999999999" customHeight="1" x14ac:dyDescent="0.25">
      <c r="B3194" s="293"/>
      <c r="C3194" s="80" t="s">
        <v>98</v>
      </c>
      <c r="D3194" s="70"/>
      <c r="E3194" s="45">
        <v>1.056</v>
      </c>
      <c r="F3194" s="22"/>
      <c r="G3194" s="46"/>
      <c r="H3194" s="46"/>
      <c r="I3194" s="71"/>
      <c r="J3194" s="260"/>
    </row>
    <row r="3195" spans="2:10" ht="16.149999999999999" customHeight="1" x14ac:dyDescent="0.25">
      <c r="B3195" s="293"/>
      <c r="C3195" s="80" t="s">
        <v>100</v>
      </c>
      <c r="D3195" s="70"/>
      <c r="E3195" s="45">
        <v>0.74800000000000011</v>
      </c>
      <c r="F3195" s="22"/>
      <c r="G3195" s="46"/>
      <c r="H3195" s="46"/>
      <c r="I3195" s="71"/>
      <c r="J3195" s="260"/>
    </row>
    <row r="3196" spans="2:10" ht="16.149999999999999" customHeight="1" x14ac:dyDescent="0.25">
      <c r="B3196" s="293"/>
      <c r="C3196" s="80" t="s">
        <v>101</v>
      </c>
      <c r="D3196" s="70"/>
      <c r="E3196" s="45">
        <v>7.2600000000000012E-2</v>
      </c>
      <c r="F3196" s="22"/>
      <c r="G3196" s="46"/>
      <c r="H3196" s="46"/>
      <c r="I3196" s="71"/>
      <c r="J3196" s="260"/>
    </row>
    <row r="3197" spans="2:10" ht="16.149999999999999" customHeight="1" x14ac:dyDescent="0.25">
      <c r="B3197" s="293"/>
      <c r="C3197" s="80" t="s">
        <v>537</v>
      </c>
      <c r="D3197" s="70"/>
      <c r="E3197" s="45">
        <v>0.38940000000000002</v>
      </c>
      <c r="F3197" s="22"/>
      <c r="G3197" s="46"/>
      <c r="H3197" s="46"/>
      <c r="I3197" s="71"/>
      <c r="J3197" s="260"/>
    </row>
    <row r="3198" spans="2:10" ht="16.149999999999999" customHeight="1" x14ac:dyDescent="0.25">
      <c r="B3198" s="293"/>
      <c r="C3198" s="80" t="s">
        <v>538</v>
      </c>
      <c r="D3198" s="70"/>
      <c r="E3198" s="45">
        <v>0.38940000000000002</v>
      </c>
      <c r="F3198" s="22"/>
      <c r="G3198" s="46"/>
      <c r="H3198" s="46"/>
      <c r="I3198" s="71"/>
      <c r="J3198" s="260"/>
    </row>
    <row r="3199" spans="2:10" ht="16.149999999999999" customHeight="1" x14ac:dyDescent="0.25">
      <c r="B3199" s="293"/>
      <c r="C3199" s="80" t="s">
        <v>102</v>
      </c>
      <c r="D3199" s="70"/>
      <c r="E3199" s="45">
        <v>0.11000000000000001</v>
      </c>
      <c r="F3199" s="22"/>
      <c r="G3199" s="46"/>
      <c r="H3199" s="46"/>
      <c r="I3199" s="71"/>
      <c r="J3199" s="260"/>
    </row>
    <row r="3200" spans="2:10" ht="16.149999999999999" customHeight="1" x14ac:dyDescent="0.25">
      <c r="B3200" s="293"/>
      <c r="C3200" s="80" t="s">
        <v>103</v>
      </c>
      <c r="D3200" s="70"/>
      <c r="E3200" s="45">
        <v>0.32890000000000003</v>
      </c>
      <c r="F3200" s="22"/>
      <c r="G3200" s="46"/>
      <c r="H3200" s="46"/>
      <c r="I3200" s="71"/>
      <c r="J3200" s="260"/>
    </row>
    <row r="3201" spans="2:10" ht="16.149999999999999" customHeight="1" x14ac:dyDescent="0.25">
      <c r="B3201" s="293"/>
      <c r="C3201" s="80" t="s">
        <v>104</v>
      </c>
      <c r="D3201" s="70"/>
      <c r="E3201" s="45">
        <v>0.20075000000000001</v>
      </c>
      <c r="F3201" s="22"/>
      <c r="G3201" s="46"/>
      <c r="H3201" s="46"/>
      <c r="I3201" s="71"/>
      <c r="J3201" s="260"/>
    </row>
    <row r="3202" spans="2:10" ht="16.149999999999999" customHeight="1" x14ac:dyDescent="0.25">
      <c r="B3202" s="293"/>
      <c r="C3202" s="80" t="s">
        <v>52</v>
      </c>
      <c r="D3202" s="49"/>
      <c r="E3202" s="45">
        <v>0.25410000000000005</v>
      </c>
      <c r="F3202" s="22"/>
      <c r="G3202" s="46"/>
      <c r="H3202" s="46"/>
      <c r="I3202" s="71"/>
      <c r="J3202" s="260"/>
    </row>
    <row r="3203" spans="2:10" ht="16.149999999999999" customHeight="1" x14ac:dyDescent="0.25">
      <c r="B3203" s="293"/>
      <c r="C3203" s="80"/>
      <c r="D3203" s="49"/>
      <c r="E3203" s="45">
        <v>0.20900000000000002</v>
      </c>
      <c r="F3203" s="22"/>
      <c r="G3203" s="46"/>
      <c r="H3203" s="46"/>
      <c r="I3203" s="71"/>
      <c r="J3203" s="260"/>
    </row>
    <row r="3204" spans="2:10" ht="16.149999999999999" customHeight="1" x14ac:dyDescent="0.25">
      <c r="B3204" s="293"/>
      <c r="C3204" s="80"/>
      <c r="D3204" s="49"/>
      <c r="E3204" s="45">
        <v>0.31624999999999998</v>
      </c>
      <c r="F3204" s="22"/>
      <c r="G3204" s="46"/>
      <c r="H3204" s="46"/>
      <c r="I3204" s="71"/>
      <c r="J3204" s="260"/>
    </row>
    <row r="3205" spans="2:10" ht="16.149999999999999" customHeight="1" x14ac:dyDescent="0.25">
      <c r="B3205" s="293"/>
      <c r="C3205" s="80"/>
      <c r="D3205" s="49"/>
      <c r="E3205" s="45">
        <v>0.23100000000000001</v>
      </c>
      <c r="F3205" s="22"/>
      <c r="G3205" s="46"/>
      <c r="H3205" s="46"/>
      <c r="I3205" s="71"/>
      <c r="J3205" s="260"/>
    </row>
    <row r="3206" spans="2:10" ht="16.149999999999999" customHeight="1" x14ac:dyDescent="0.25">
      <c r="B3206" s="293"/>
      <c r="C3206" s="80" t="s">
        <v>105</v>
      </c>
      <c r="D3206" s="70"/>
      <c r="E3206" s="45">
        <v>0.61380000000000012</v>
      </c>
      <c r="F3206" s="22"/>
      <c r="G3206" s="46"/>
      <c r="H3206" s="46"/>
      <c r="I3206" s="71"/>
      <c r="J3206" s="260"/>
    </row>
    <row r="3207" spans="2:10" ht="16.149999999999999" customHeight="1" x14ac:dyDescent="0.25">
      <c r="B3207" s="293"/>
      <c r="C3207" s="80" t="s">
        <v>126</v>
      </c>
      <c r="D3207" s="70"/>
      <c r="E3207" s="45">
        <v>0.28050000000000003</v>
      </c>
      <c r="F3207" s="22"/>
      <c r="G3207" s="46"/>
      <c r="H3207" s="46"/>
      <c r="I3207" s="71"/>
      <c r="J3207" s="260"/>
    </row>
    <row r="3208" spans="2:10" ht="16.149999999999999" customHeight="1" x14ac:dyDescent="0.25">
      <c r="B3208" s="293"/>
      <c r="C3208" s="80" t="s">
        <v>177</v>
      </c>
      <c r="D3208" s="70"/>
      <c r="E3208" s="45">
        <v>1.6500000000000001</v>
      </c>
      <c r="F3208" s="22"/>
      <c r="G3208" s="46"/>
      <c r="H3208" s="46"/>
      <c r="I3208" s="71"/>
      <c r="J3208" s="260"/>
    </row>
    <row r="3209" spans="2:10" ht="16.149999999999999" customHeight="1" x14ac:dyDescent="0.25">
      <c r="B3209" s="293"/>
      <c r="C3209" s="80"/>
      <c r="D3209" s="87" t="s">
        <v>34</v>
      </c>
      <c r="E3209" s="56">
        <v>15.188909999999996</v>
      </c>
      <c r="F3209" s="22"/>
      <c r="G3209" s="46">
        <v>337.22379740269525</v>
      </c>
      <c r="H3209" s="46">
        <f>G3209*E3209</f>
        <v>5122.0619086077704</v>
      </c>
      <c r="I3209" s="46"/>
      <c r="J3209" s="260"/>
    </row>
    <row r="3210" spans="2:10" ht="16.149999999999999" customHeight="1" x14ac:dyDescent="0.25">
      <c r="B3210" s="293"/>
      <c r="C3210" s="88" t="s">
        <v>106</v>
      </c>
      <c r="D3210" s="87"/>
      <c r="E3210" s="45"/>
      <c r="F3210" s="22"/>
      <c r="G3210" s="46"/>
      <c r="H3210" s="46"/>
      <c r="I3210" s="71"/>
      <c r="J3210" s="260"/>
    </row>
    <row r="3211" spans="2:10" ht="16.149999999999999" customHeight="1" x14ac:dyDescent="0.25">
      <c r="B3211" s="293"/>
      <c r="C3211" s="72" t="s">
        <v>107</v>
      </c>
      <c r="D3211" s="70"/>
      <c r="E3211" s="45">
        <v>0.75020000000000009</v>
      </c>
      <c r="F3211" s="22"/>
      <c r="G3211" s="46"/>
      <c r="H3211" s="46"/>
      <c r="I3211" s="71"/>
      <c r="J3211" s="260"/>
    </row>
    <row r="3212" spans="2:10" ht="16.149999999999999" customHeight="1" x14ac:dyDescent="0.25">
      <c r="B3212" s="293"/>
      <c r="C3212" s="80" t="s">
        <v>127</v>
      </c>
      <c r="D3212" s="93"/>
      <c r="E3212" s="45">
        <v>0.80135000000000001</v>
      </c>
      <c r="F3212" s="22"/>
      <c r="G3212" s="46"/>
      <c r="H3212" s="46"/>
      <c r="I3212" s="71"/>
      <c r="J3212" s="260"/>
    </row>
    <row r="3213" spans="2:10" ht="16.149999999999999" customHeight="1" x14ac:dyDescent="0.25">
      <c r="B3213" s="293"/>
      <c r="C3213" s="80" t="s">
        <v>58</v>
      </c>
      <c r="D3213" s="70"/>
      <c r="E3213" s="45">
        <v>0.23760000000000003</v>
      </c>
      <c r="F3213" s="22"/>
      <c r="G3213" s="46"/>
      <c r="H3213" s="46"/>
      <c r="I3213" s="71"/>
      <c r="J3213" s="260"/>
    </row>
    <row r="3214" spans="2:10" ht="16.149999999999999" customHeight="1" x14ac:dyDescent="0.25">
      <c r="B3214" s="293"/>
      <c r="C3214" s="69" t="s">
        <v>108</v>
      </c>
      <c r="D3214" s="70"/>
      <c r="E3214" s="45">
        <v>0.35640000000000011</v>
      </c>
      <c r="F3214" s="22"/>
      <c r="G3214" s="46"/>
      <c r="H3214" s="46"/>
      <c r="I3214" s="71"/>
      <c r="J3214" s="260"/>
    </row>
    <row r="3215" spans="2:10" ht="16.149999999999999" customHeight="1" x14ac:dyDescent="0.25">
      <c r="B3215" s="293"/>
      <c r="C3215" s="80" t="s">
        <v>109</v>
      </c>
      <c r="D3215" s="70"/>
      <c r="E3215" s="45">
        <v>0.11220000000000002</v>
      </c>
      <c r="F3215" s="22"/>
      <c r="G3215" s="46"/>
      <c r="H3215" s="46"/>
      <c r="I3215" s="71"/>
      <c r="J3215" s="260"/>
    </row>
    <row r="3216" spans="2:10" ht="16.149999999999999" customHeight="1" x14ac:dyDescent="0.25">
      <c r="B3216" s="293"/>
      <c r="C3216" s="69"/>
      <c r="D3216" s="70"/>
      <c r="E3216" s="45">
        <v>9.3500000000000014E-2</v>
      </c>
      <c r="F3216" s="22"/>
      <c r="G3216" s="46"/>
      <c r="H3216" s="46"/>
      <c r="I3216" s="71"/>
      <c r="J3216" s="260"/>
    </row>
    <row r="3217" spans="2:10" ht="16.149999999999999" customHeight="1" x14ac:dyDescent="0.25">
      <c r="B3217" s="293"/>
      <c r="C3217" s="69"/>
      <c r="D3217" s="70"/>
      <c r="E3217" s="45">
        <v>0.16445000000000001</v>
      </c>
      <c r="F3217" s="22"/>
      <c r="G3217" s="46"/>
      <c r="H3217" s="46"/>
      <c r="I3217" s="71"/>
      <c r="J3217" s="260"/>
    </row>
    <row r="3218" spans="2:10" ht="16.149999999999999" customHeight="1" x14ac:dyDescent="0.25">
      <c r="B3218" s="293"/>
      <c r="C3218" s="69"/>
      <c r="D3218" s="70"/>
      <c r="E3218" s="45">
        <v>0.39270000000000005</v>
      </c>
      <c r="F3218" s="22"/>
      <c r="G3218" s="46"/>
      <c r="H3218" s="46"/>
      <c r="I3218" s="71"/>
      <c r="J3218" s="260"/>
    </row>
    <row r="3219" spans="2:10" ht="16.149999999999999" customHeight="1" x14ac:dyDescent="0.25">
      <c r="B3219" s="293"/>
      <c r="C3219" s="69" t="s">
        <v>110</v>
      </c>
      <c r="D3219" s="70"/>
      <c r="E3219" s="45">
        <v>1.8714300000000004</v>
      </c>
      <c r="F3219" s="22"/>
      <c r="G3219" s="46"/>
      <c r="H3219" s="46"/>
      <c r="I3219" s="71"/>
      <c r="J3219" s="260"/>
    </row>
    <row r="3220" spans="2:10" ht="16.149999999999999" customHeight="1" x14ac:dyDescent="0.25">
      <c r="B3220" s="293"/>
      <c r="C3220" s="69"/>
      <c r="D3220" s="70"/>
      <c r="E3220" s="45">
        <v>0.28072000000000003</v>
      </c>
      <c r="F3220" s="22"/>
      <c r="G3220" s="46"/>
      <c r="H3220" s="46"/>
      <c r="I3220" s="71"/>
      <c r="J3220" s="260"/>
    </row>
    <row r="3221" spans="2:10" ht="16.149999999999999" customHeight="1" x14ac:dyDescent="0.25">
      <c r="B3221" s="293"/>
      <c r="C3221" s="80" t="s">
        <v>111</v>
      </c>
      <c r="D3221" s="70"/>
      <c r="E3221" s="45">
        <v>0.96096000000000026</v>
      </c>
      <c r="F3221" s="22"/>
      <c r="G3221" s="46"/>
      <c r="H3221" s="46"/>
      <c r="I3221" s="71"/>
      <c r="J3221" s="260"/>
    </row>
    <row r="3222" spans="2:10" ht="16.149999999999999" customHeight="1" x14ac:dyDescent="0.25">
      <c r="B3222" s="293"/>
      <c r="C3222" s="80" t="s">
        <v>112</v>
      </c>
      <c r="D3222" s="70"/>
      <c r="E3222" s="45">
        <v>0.16445000000000004</v>
      </c>
      <c r="F3222" s="22"/>
      <c r="G3222" s="46"/>
      <c r="H3222" s="46"/>
      <c r="I3222" s="71"/>
      <c r="J3222" s="260"/>
    </row>
    <row r="3223" spans="2:10" ht="16.149999999999999" customHeight="1" x14ac:dyDescent="0.25">
      <c r="B3223" s="293"/>
      <c r="C3223" s="80" t="s">
        <v>113</v>
      </c>
      <c r="D3223" s="70"/>
      <c r="E3223" s="45">
        <v>0.31074999999999997</v>
      </c>
      <c r="F3223" s="22"/>
      <c r="G3223" s="46"/>
      <c r="H3223" s="46"/>
      <c r="I3223" s="71"/>
      <c r="J3223" s="260"/>
    </row>
    <row r="3224" spans="2:10" ht="16.149999999999999" customHeight="1" x14ac:dyDescent="0.25">
      <c r="B3224" s="293"/>
      <c r="C3224" s="80" t="s">
        <v>114</v>
      </c>
      <c r="D3224" s="70"/>
      <c r="E3224" s="45">
        <v>0.18590000000000004</v>
      </c>
      <c r="F3224" s="22"/>
      <c r="G3224" s="46"/>
      <c r="H3224" s="46"/>
      <c r="I3224" s="71"/>
      <c r="J3224" s="260"/>
    </row>
    <row r="3225" spans="2:10" ht="16.149999999999999" customHeight="1" x14ac:dyDescent="0.25">
      <c r="B3225" s="293"/>
      <c r="C3225" s="69" t="s">
        <v>115</v>
      </c>
      <c r="D3225" s="70"/>
      <c r="E3225" s="45">
        <v>0.32472000000000001</v>
      </c>
      <c r="F3225" s="22"/>
      <c r="G3225" s="46"/>
      <c r="H3225" s="46"/>
      <c r="I3225" s="71"/>
      <c r="J3225" s="260"/>
    </row>
    <row r="3226" spans="2:10" ht="16.149999999999999" customHeight="1" x14ac:dyDescent="0.25">
      <c r="B3226" s="293"/>
      <c r="C3226" s="69"/>
      <c r="D3226" s="70"/>
      <c r="E3226" s="45">
        <v>0.23584000000000002</v>
      </c>
      <c r="F3226" s="22"/>
      <c r="G3226" s="46"/>
      <c r="H3226" s="46"/>
      <c r="I3226" s="71"/>
      <c r="J3226" s="260"/>
    </row>
    <row r="3227" spans="2:10" ht="16.149999999999999" customHeight="1" x14ac:dyDescent="0.25">
      <c r="B3227" s="293"/>
      <c r="C3227" s="69" t="s">
        <v>105</v>
      </c>
      <c r="D3227" s="70"/>
      <c r="E3227" s="45">
        <v>0.36300000000000004</v>
      </c>
      <c r="F3227" s="22"/>
      <c r="G3227" s="46"/>
      <c r="H3227" s="46"/>
      <c r="I3227" s="71"/>
      <c r="J3227" s="260"/>
    </row>
    <row r="3228" spans="2:10" ht="16.149999999999999" customHeight="1" x14ac:dyDescent="0.25">
      <c r="B3228" s="293"/>
      <c r="C3228" s="69"/>
      <c r="D3228" s="70"/>
      <c r="E3228" s="45">
        <v>1.8414000000000004</v>
      </c>
      <c r="F3228" s="22"/>
      <c r="G3228" s="46"/>
      <c r="H3228" s="46"/>
      <c r="I3228" s="71"/>
      <c r="J3228" s="260"/>
    </row>
    <row r="3229" spans="2:10" ht="16.149999999999999" customHeight="1" x14ac:dyDescent="0.25">
      <c r="B3229" s="293"/>
      <c r="C3229" s="84"/>
      <c r="D3229" s="70" t="s">
        <v>34</v>
      </c>
      <c r="E3229" s="56">
        <v>9.4475700000000025</v>
      </c>
      <c r="F3229" s="22"/>
      <c r="G3229" s="46">
        <v>337.22379740269525</v>
      </c>
      <c r="H3229" s="46">
        <f>G3229*E3229</f>
        <v>3185.9454316277825</v>
      </c>
      <c r="I3229" s="46"/>
      <c r="J3229" s="260"/>
    </row>
    <row r="3230" spans="2:10" ht="16.149999999999999" customHeight="1" x14ac:dyDescent="0.25">
      <c r="B3230" s="293"/>
      <c r="C3230" s="75"/>
      <c r="D3230" s="70"/>
      <c r="E3230" s="45"/>
      <c r="F3230" s="22"/>
      <c r="G3230" s="46"/>
      <c r="H3230" s="46"/>
      <c r="I3230" s="47"/>
      <c r="J3230" s="60"/>
    </row>
    <row r="3231" spans="2:10" ht="16.149999999999999" customHeight="1" x14ac:dyDescent="0.25">
      <c r="B3231" s="293">
        <v>215</v>
      </c>
      <c r="C3231" s="73" t="s">
        <v>1459</v>
      </c>
      <c r="D3231" s="70"/>
      <c r="E3231" s="45"/>
      <c r="F3231" s="22"/>
      <c r="G3231" s="46"/>
      <c r="H3231" s="46"/>
      <c r="I3231" s="47"/>
      <c r="J3231" s="60"/>
    </row>
    <row r="3232" spans="2:10" ht="16.149999999999999" customHeight="1" x14ac:dyDescent="0.25">
      <c r="B3232" s="293"/>
      <c r="C3232" s="59" t="s">
        <v>1460</v>
      </c>
      <c r="D3232" s="70"/>
      <c r="E3232" s="45"/>
      <c r="F3232" s="22"/>
      <c r="G3232" s="46"/>
      <c r="H3232" s="46"/>
      <c r="I3232" s="47"/>
      <c r="J3232" s="60"/>
    </row>
    <row r="3233" spans="2:10" ht="16.149999999999999" customHeight="1" x14ac:dyDescent="0.25">
      <c r="B3233" s="293"/>
      <c r="C3233" s="88" t="s">
        <v>87</v>
      </c>
      <c r="D3233" s="70"/>
      <c r="E3233" s="45"/>
      <c r="F3233" s="22"/>
      <c r="G3233" s="46"/>
      <c r="H3233" s="46"/>
      <c r="I3233" s="47"/>
      <c r="J3233" s="60"/>
    </row>
    <row r="3234" spans="2:10" ht="16.149999999999999" customHeight="1" x14ac:dyDescent="0.25">
      <c r="B3234" s="293"/>
      <c r="C3234" s="80" t="s">
        <v>121</v>
      </c>
      <c r="D3234" s="70"/>
      <c r="E3234" s="45">
        <v>0.99</v>
      </c>
      <c r="F3234" s="22"/>
      <c r="G3234" s="46"/>
      <c r="H3234" s="46"/>
      <c r="I3234" s="47"/>
      <c r="J3234" s="60"/>
    </row>
    <row r="3235" spans="2:10" ht="16.149999999999999" customHeight="1" x14ac:dyDescent="0.25">
      <c r="B3235" s="293"/>
      <c r="C3235" s="80" t="s">
        <v>122</v>
      </c>
      <c r="D3235" s="70"/>
      <c r="E3235" s="45">
        <v>1.4696000000000002</v>
      </c>
      <c r="F3235" s="22"/>
      <c r="G3235" s="46"/>
      <c r="H3235" s="46"/>
      <c r="I3235" s="47"/>
      <c r="J3235" s="60"/>
    </row>
    <row r="3236" spans="2:10" ht="16.149999999999999" customHeight="1" x14ac:dyDescent="0.25">
      <c r="B3236" s="293"/>
      <c r="C3236" s="80" t="s">
        <v>88</v>
      </c>
      <c r="D3236" s="49"/>
      <c r="E3236" s="45">
        <v>7.8100000000000003E-2</v>
      </c>
      <c r="F3236" s="22"/>
      <c r="G3236" s="46"/>
      <c r="H3236" s="46"/>
      <c r="I3236" s="71"/>
      <c r="J3236" s="260"/>
    </row>
    <row r="3237" spans="2:10" ht="16.149999999999999" customHeight="1" x14ac:dyDescent="0.25">
      <c r="B3237" s="293"/>
      <c r="C3237" s="80" t="s">
        <v>91</v>
      </c>
      <c r="D3237" s="70"/>
      <c r="E3237" s="45">
        <v>0.26565</v>
      </c>
      <c r="F3237" s="22"/>
      <c r="G3237" s="46"/>
      <c r="H3237" s="46"/>
      <c r="I3237" s="71"/>
      <c r="J3237" s="260"/>
    </row>
    <row r="3238" spans="2:10" ht="16.149999999999999" customHeight="1" x14ac:dyDescent="0.25">
      <c r="B3238" s="293"/>
      <c r="C3238" s="80" t="s">
        <v>92</v>
      </c>
      <c r="D3238" s="49"/>
      <c r="E3238" s="45">
        <v>0.62920000000000009</v>
      </c>
      <c r="F3238" s="22"/>
      <c r="G3238" s="46"/>
      <c r="H3238" s="46"/>
      <c r="I3238" s="71"/>
      <c r="J3238" s="260"/>
    </row>
    <row r="3239" spans="2:10" ht="16.149999999999999" customHeight="1" x14ac:dyDescent="0.25">
      <c r="B3239" s="293"/>
      <c r="C3239" s="80" t="s">
        <v>93</v>
      </c>
      <c r="D3239" s="49"/>
      <c r="E3239" s="45">
        <v>0.71390000000000009</v>
      </c>
      <c r="F3239" s="22"/>
      <c r="G3239" s="46"/>
      <c r="H3239" s="46"/>
      <c r="I3239" s="71"/>
      <c r="J3239" s="260"/>
    </row>
    <row r="3240" spans="2:10" ht="16.149999999999999" customHeight="1" x14ac:dyDescent="0.25">
      <c r="B3240" s="293"/>
      <c r="C3240" s="80" t="s">
        <v>125</v>
      </c>
      <c r="D3240" s="49"/>
      <c r="E3240" s="45">
        <v>0.44000000000000006</v>
      </c>
      <c r="F3240" s="22"/>
      <c r="G3240" s="46"/>
      <c r="H3240" s="46"/>
      <c r="I3240" s="71"/>
      <c r="J3240" s="260"/>
    </row>
    <row r="3241" spans="2:10" ht="16.149999999999999" customHeight="1" x14ac:dyDescent="0.25">
      <c r="B3241" s="293"/>
      <c r="C3241" s="80" t="s">
        <v>94</v>
      </c>
      <c r="D3241" s="70"/>
      <c r="E3241" s="45">
        <v>0.32956000000000008</v>
      </c>
      <c r="F3241" s="22"/>
      <c r="G3241" s="46"/>
      <c r="H3241" s="46"/>
      <c r="I3241" s="71"/>
      <c r="J3241" s="260"/>
    </row>
    <row r="3242" spans="2:10" ht="16.149999999999999" customHeight="1" x14ac:dyDescent="0.25">
      <c r="B3242" s="293"/>
      <c r="C3242" s="80" t="s">
        <v>95</v>
      </c>
      <c r="D3242" s="70"/>
      <c r="E3242" s="45">
        <v>0.26928000000000002</v>
      </c>
      <c r="F3242" s="22"/>
      <c r="G3242" s="46"/>
      <c r="H3242" s="46"/>
      <c r="I3242" s="71"/>
      <c r="J3242" s="260"/>
    </row>
    <row r="3243" spans="2:10" ht="16.149999999999999" customHeight="1" x14ac:dyDescent="0.25">
      <c r="B3243" s="293"/>
      <c r="C3243" s="69" t="s">
        <v>47</v>
      </c>
      <c r="D3243" s="70"/>
      <c r="E3243" s="45">
        <v>0.80190000000000017</v>
      </c>
      <c r="F3243" s="22"/>
      <c r="G3243" s="46"/>
      <c r="H3243" s="46"/>
      <c r="I3243" s="71"/>
      <c r="J3243" s="260"/>
    </row>
    <row r="3244" spans="2:10" ht="16.149999999999999" customHeight="1" x14ac:dyDescent="0.25">
      <c r="B3244" s="293"/>
      <c r="C3244" s="69" t="s">
        <v>96</v>
      </c>
      <c r="D3244" s="70"/>
      <c r="E3244" s="45">
        <v>0.11352000000000001</v>
      </c>
      <c r="F3244" s="22"/>
      <c r="G3244" s="46"/>
      <c r="H3244" s="46"/>
      <c r="I3244" s="71"/>
      <c r="J3244" s="260"/>
    </row>
    <row r="3245" spans="2:10" ht="16.149999999999999" customHeight="1" x14ac:dyDescent="0.25">
      <c r="B3245" s="293"/>
      <c r="C3245" s="80" t="s">
        <v>49</v>
      </c>
      <c r="D3245" s="70"/>
      <c r="E3245" s="45">
        <v>1.9305000000000001</v>
      </c>
      <c r="F3245" s="22"/>
      <c r="G3245" s="46"/>
      <c r="H3245" s="46"/>
      <c r="I3245" s="71"/>
      <c r="J3245" s="260"/>
    </row>
    <row r="3246" spans="2:10" ht="16.149999999999999" customHeight="1" x14ac:dyDescent="0.25">
      <c r="B3246" s="293"/>
      <c r="C3246" s="80" t="s">
        <v>97</v>
      </c>
      <c r="D3246" s="70"/>
      <c r="E3246" s="45">
        <v>0.308</v>
      </c>
      <c r="F3246" s="22"/>
      <c r="G3246" s="46"/>
      <c r="H3246" s="46"/>
      <c r="I3246" s="71"/>
      <c r="J3246" s="260"/>
    </row>
    <row r="3247" spans="2:10" ht="16.149999999999999" customHeight="1" x14ac:dyDescent="0.25">
      <c r="B3247" s="293"/>
      <c r="C3247" s="80" t="s">
        <v>98</v>
      </c>
      <c r="D3247" s="70"/>
      <c r="E3247" s="45">
        <v>1.056</v>
      </c>
      <c r="F3247" s="22"/>
      <c r="G3247" s="46"/>
      <c r="H3247" s="46"/>
      <c r="I3247" s="71"/>
      <c r="J3247" s="260"/>
    </row>
    <row r="3248" spans="2:10" ht="16.149999999999999" customHeight="1" x14ac:dyDescent="0.25">
      <c r="B3248" s="293"/>
      <c r="C3248" s="80" t="s">
        <v>100</v>
      </c>
      <c r="D3248" s="70"/>
      <c r="E3248" s="45">
        <v>0.74800000000000011</v>
      </c>
      <c r="F3248" s="22"/>
      <c r="G3248" s="46"/>
      <c r="H3248" s="46"/>
      <c r="I3248" s="71"/>
      <c r="J3248" s="260"/>
    </row>
    <row r="3249" spans="2:10" ht="16.149999999999999" customHeight="1" x14ac:dyDescent="0.25">
      <c r="B3249" s="293"/>
      <c r="C3249" s="80" t="s">
        <v>101</v>
      </c>
      <c r="D3249" s="70"/>
      <c r="E3249" s="45">
        <v>7.2600000000000012E-2</v>
      </c>
      <c r="F3249" s="22"/>
      <c r="G3249" s="46"/>
      <c r="H3249" s="46"/>
      <c r="I3249" s="71"/>
      <c r="J3249" s="260"/>
    </row>
    <row r="3250" spans="2:10" ht="16.149999999999999" customHeight="1" x14ac:dyDescent="0.25">
      <c r="B3250" s="293"/>
      <c r="C3250" s="80" t="s">
        <v>537</v>
      </c>
      <c r="D3250" s="70"/>
      <c r="E3250" s="45">
        <v>0.38940000000000002</v>
      </c>
      <c r="F3250" s="22"/>
      <c r="G3250" s="46"/>
      <c r="H3250" s="46"/>
      <c r="I3250" s="71"/>
      <c r="J3250" s="260"/>
    </row>
    <row r="3251" spans="2:10" ht="16.149999999999999" customHeight="1" x14ac:dyDescent="0.25">
      <c r="B3251" s="293"/>
      <c r="C3251" s="80" t="s">
        <v>538</v>
      </c>
      <c r="D3251" s="70"/>
      <c r="E3251" s="45">
        <v>0.38940000000000002</v>
      </c>
      <c r="F3251" s="22"/>
      <c r="G3251" s="46"/>
      <c r="H3251" s="46"/>
      <c r="I3251" s="71"/>
      <c r="J3251" s="260"/>
    </row>
    <row r="3252" spans="2:10" ht="16.149999999999999" customHeight="1" x14ac:dyDescent="0.25">
      <c r="B3252" s="293"/>
      <c r="C3252" s="80" t="s">
        <v>102</v>
      </c>
      <c r="D3252" s="70"/>
      <c r="E3252" s="45">
        <v>0.11000000000000001</v>
      </c>
      <c r="F3252" s="22"/>
      <c r="G3252" s="46"/>
      <c r="H3252" s="46"/>
      <c r="I3252" s="71"/>
      <c r="J3252" s="260"/>
    </row>
    <row r="3253" spans="2:10" ht="16.149999999999999" customHeight="1" x14ac:dyDescent="0.25">
      <c r="B3253" s="293"/>
      <c r="C3253" s="80" t="s">
        <v>103</v>
      </c>
      <c r="D3253" s="70"/>
      <c r="E3253" s="45">
        <v>0.32890000000000003</v>
      </c>
      <c r="F3253" s="22"/>
      <c r="G3253" s="46"/>
      <c r="H3253" s="46"/>
      <c r="I3253" s="71"/>
      <c r="J3253" s="260"/>
    </row>
    <row r="3254" spans="2:10" ht="16.149999999999999" customHeight="1" x14ac:dyDescent="0.25">
      <c r="B3254" s="293"/>
      <c r="C3254" s="80" t="s">
        <v>104</v>
      </c>
      <c r="D3254" s="70"/>
      <c r="E3254" s="45">
        <v>0.20075000000000001</v>
      </c>
      <c r="F3254" s="22"/>
      <c r="G3254" s="46"/>
      <c r="H3254" s="46"/>
      <c r="I3254" s="71"/>
      <c r="J3254" s="260"/>
    </row>
    <row r="3255" spans="2:10" ht="16.149999999999999" customHeight="1" x14ac:dyDescent="0.25">
      <c r="B3255" s="293"/>
      <c r="C3255" s="80" t="s">
        <v>52</v>
      </c>
      <c r="D3255" s="49"/>
      <c r="E3255" s="45">
        <v>0.25410000000000005</v>
      </c>
      <c r="F3255" s="22"/>
      <c r="G3255" s="46"/>
      <c r="H3255" s="46"/>
      <c r="I3255" s="71"/>
      <c r="J3255" s="260"/>
    </row>
    <row r="3256" spans="2:10" ht="16.149999999999999" customHeight="1" x14ac:dyDescent="0.25">
      <c r="B3256" s="293"/>
      <c r="C3256" s="80"/>
      <c r="D3256" s="49"/>
      <c r="E3256" s="45">
        <v>0.20900000000000002</v>
      </c>
      <c r="F3256" s="22"/>
      <c r="G3256" s="46"/>
      <c r="H3256" s="46"/>
      <c r="I3256" s="71"/>
      <c r="J3256" s="260"/>
    </row>
    <row r="3257" spans="2:10" ht="16.149999999999999" customHeight="1" x14ac:dyDescent="0.25">
      <c r="B3257" s="293"/>
      <c r="C3257" s="80"/>
      <c r="D3257" s="49"/>
      <c r="E3257" s="45">
        <v>0.31624999999999998</v>
      </c>
      <c r="F3257" s="22"/>
      <c r="G3257" s="46"/>
      <c r="H3257" s="46"/>
      <c r="I3257" s="71"/>
      <c r="J3257" s="260"/>
    </row>
    <row r="3258" spans="2:10" ht="16.149999999999999" customHeight="1" x14ac:dyDescent="0.25">
      <c r="B3258" s="293"/>
      <c r="C3258" s="80"/>
      <c r="D3258" s="49"/>
      <c r="E3258" s="45">
        <v>0.23100000000000001</v>
      </c>
      <c r="F3258" s="22"/>
      <c r="G3258" s="46"/>
      <c r="H3258" s="46"/>
      <c r="I3258" s="71"/>
      <c r="J3258" s="260"/>
    </row>
    <row r="3259" spans="2:10" ht="16.149999999999999" customHeight="1" x14ac:dyDescent="0.25">
      <c r="B3259" s="293"/>
      <c r="C3259" s="80" t="s">
        <v>105</v>
      </c>
      <c r="D3259" s="70"/>
      <c r="E3259" s="45">
        <v>0.61380000000000012</v>
      </c>
      <c r="F3259" s="22"/>
      <c r="G3259" s="46"/>
      <c r="H3259" s="46"/>
      <c r="I3259" s="71"/>
      <c r="J3259" s="260"/>
    </row>
    <row r="3260" spans="2:10" ht="16.149999999999999" customHeight="1" x14ac:dyDescent="0.25">
      <c r="B3260" s="293"/>
      <c r="C3260" s="80" t="s">
        <v>126</v>
      </c>
      <c r="D3260" s="70"/>
      <c r="E3260" s="45">
        <v>0.28050000000000003</v>
      </c>
      <c r="F3260" s="22"/>
      <c r="G3260" s="46"/>
      <c r="H3260" s="46"/>
      <c r="I3260" s="71"/>
      <c r="J3260" s="260"/>
    </row>
    <row r="3261" spans="2:10" ht="16.149999999999999" customHeight="1" x14ac:dyDescent="0.25">
      <c r="B3261" s="293"/>
      <c r="C3261" s="80"/>
      <c r="D3261" s="87" t="s">
        <v>34</v>
      </c>
      <c r="E3261" s="56">
        <v>13.538909999999996</v>
      </c>
      <c r="F3261" s="22"/>
      <c r="G3261" s="46">
        <v>62.706904475707795</v>
      </c>
      <c r="H3261" s="46">
        <f>G3261*E3261</f>
        <v>848.98313607520481</v>
      </c>
      <c r="I3261" s="46"/>
      <c r="J3261" s="260"/>
    </row>
    <row r="3262" spans="2:10" ht="16.149999999999999" customHeight="1" x14ac:dyDescent="0.25">
      <c r="B3262" s="293"/>
      <c r="C3262" s="88" t="s">
        <v>106</v>
      </c>
      <c r="D3262" s="87"/>
      <c r="E3262" s="45"/>
      <c r="F3262" s="22"/>
      <c r="G3262" s="46"/>
      <c r="H3262" s="46"/>
      <c r="I3262" s="71"/>
      <c r="J3262" s="260"/>
    </row>
    <row r="3263" spans="2:10" ht="16.149999999999999" customHeight="1" x14ac:dyDescent="0.25">
      <c r="B3263" s="293"/>
      <c r="C3263" s="72" t="s">
        <v>107</v>
      </c>
      <c r="D3263" s="70"/>
      <c r="E3263" s="45">
        <v>0.75020000000000009</v>
      </c>
      <c r="F3263" s="22"/>
      <c r="G3263" s="46"/>
      <c r="H3263" s="46"/>
      <c r="I3263" s="71"/>
      <c r="J3263" s="260"/>
    </row>
    <row r="3264" spans="2:10" ht="16.149999999999999" customHeight="1" x14ac:dyDescent="0.25">
      <c r="B3264" s="293"/>
      <c r="C3264" s="80" t="s">
        <v>127</v>
      </c>
      <c r="D3264" s="93"/>
      <c r="E3264" s="45">
        <v>0.80135000000000001</v>
      </c>
      <c r="F3264" s="22"/>
      <c r="G3264" s="46"/>
      <c r="H3264" s="46"/>
      <c r="I3264" s="71"/>
      <c r="J3264" s="260"/>
    </row>
    <row r="3265" spans="2:10" ht="16.149999999999999" customHeight="1" x14ac:dyDescent="0.25">
      <c r="B3265" s="293"/>
      <c r="C3265" s="80" t="s">
        <v>58</v>
      </c>
      <c r="D3265" s="70"/>
      <c r="E3265" s="45">
        <v>0.23760000000000003</v>
      </c>
      <c r="F3265" s="22"/>
      <c r="G3265" s="46"/>
      <c r="H3265" s="46"/>
      <c r="I3265" s="71"/>
      <c r="J3265" s="260"/>
    </row>
    <row r="3266" spans="2:10" ht="16.149999999999999" customHeight="1" x14ac:dyDescent="0.25">
      <c r="B3266" s="293"/>
      <c r="C3266" s="69" t="s">
        <v>108</v>
      </c>
      <c r="D3266" s="70"/>
      <c r="E3266" s="45">
        <v>0.35640000000000011</v>
      </c>
      <c r="F3266" s="22"/>
      <c r="G3266" s="46"/>
      <c r="H3266" s="46"/>
      <c r="I3266" s="71"/>
      <c r="J3266" s="260"/>
    </row>
    <row r="3267" spans="2:10" ht="16.149999999999999" customHeight="1" x14ac:dyDescent="0.25">
      <c r="B3267" s="293"/>
      <c r="C3267" s="80" t="s">
        <v>109</v>
      </c>
      <c r="D3267" s="70"/>
      <c r="E3267" s="45">
        <v>0.11220000000000002</v>
      </c>
      <c r="F3267" s="22"/>
      <c r="G3267" s="46"/>
      <c r="H3267" s="46"/>
      <c r="I3267" s="71"/>
      <c r="J3267" s="260"/>
    </row>
    <row r="3268" spans="2:10" ht="16.149999999999999" customHeight="1" x14ac:dyDescent="0.25">
      <c r="B3268" s="293"/>
      <c r="C3268" s="69"/>
      <c r="D3268" s="70"/>
      <c r="E3268" s="45">
        <v>9.3500000000000014E-2</v>
      </c>
      <c r="F3268" s="22"/>
      <c r="G3268" s="46"/>
      <c r="H3268" s="46"/>
      <c r="I3268" s="71"/>
      <c r="J3268" s="260"/>
    </row>
    <row r="3269" spans="2:10" ht="16.149999999999999" customHeight="1" x14ac:dyDescent="0.25">
      <c r="B3269" s="293"/>
      <c r="C3269" s="69"/>
      <c r="D3269" s="70"/>
      <c r="E3269" s="45">
        <v>0.16445000000000001</v>
      </c>
      <c r="F3269" s="22"/>
      <c r="G3269" s="46"/>
      <c r="H3269" s="46"/>
      <c r="I3269" s="71"/>
      <c r="J3269" s="260"/>
    </row>
    <row r="3270" spans="2:10" ht="16.149999999999999" customHeight="1" x14ac:dyDescent="0.25">
      <c r="B3270" s="293"/>
      <c r="C3270" s="69"/>
      <c r="D3270" s="70"/>
      <c r="E3270" s="45">
        <v>0.39270000000000005</v>
      </c>
      <c r="F3270" s="22"/>
      <c r="G3270" s="46"/>
      <c r="H3270" s="46"/>
      <c r="I3270" s="71"/>
      <c r="J3270" s="260"/>
    </row>
    <row r="3271" spans="2:10" ht="16.149999999999999" customHeight="1" x14ac:dyDescent="0.25">
      <c r="B3271" s="293"/>
      <c r="C3271" s="69" t="s">
        <v>110</v>
      </c>
      <c r="D3271" s="70"/>
      <c r="E3271" s="45">
        <v>1.8714300000000004</v>
      </c>
      <c r="F3271" s="22"/>
      <c r="G3271" s="46"/>
      <c r="H3271" s="46"/>
      <c r="I3271" s="71"/>
      <c r="J3271" s="260"/>
    </row>
    <row r="3272" spans="2:10" ht="16.149999999999999" customHeight="1" x14ac:dyDescent="0.25">
      <c r="B3272" s="293"/>
      <c r="C3272" s="69"/>
      <c r="D3272" s="70"/>
      <c r="E3272" s="45">
        <v>0.28072000000000003</v>
      </c>
      <c r="F3272" s="22"/>
      <c r="G3272" s="46"/>
      <c r="H3272" s="46"/>
      <c r="I3272" s="71"/>
      <c r="J3272" s="260"/>
    </row>
    <row r="3273" spans="2:10" ht="16.149999999999999" customHeight="1" x14ac:dyDescent="0.25">
      <c r="B3273" s="293"/>
      <c r="C3273" s="80" t="s">
        <v>111</v>
      </c>
      <c r="D3273" s="70"/>
      <c r="E3273" s="45">
        <v>0.96096000000000026</v>
      </c>
      <c r="F3273" s="22"/>
      <c r="G3273" s="46"/>
      <c r="H3273" s="46"/>
      <c r="I3273" s="71"/>
      <c r="J3273" s="260"/>
    </row>
    <row r="3274" spans="2:10" ht="16.149999999999999" customHeight="1" x14ac:dyDescent="0.25">
      <c r="B3274" s="293"/>
      <c r="C3274" s="80" t="s">
        <v>112</v>
      </c>
      <c r="D3274" s="70"/>
      <c r="E3274" s="45">
        <v>0.16445000000000004</v>
      </c>
      <c r="F3274" s="22"/>
      <c r="G3274" s="46"/>
      <c r="H3274" s="46"/>
      <c r="I3274" s="71"/>
      <c r="J3274" s="260"/>
    </row>
    <row r="3275" spans="2:10" ht="16.149999999999999" customHeight="1" x14ac:dyDescent="0.25">
      <c r="B3275" s="293"/>
      <c r="C3275" s="80" t="s">
        <v>113</v>
      </c>
      <c r="D3275" s="70"/>
      <c r="E3275" s="45">
        <v>0.31074999999999997</v>
      </c>
      <c r="F3275" s="22"/>
      <c r="G3275" s="46"/>
      <c r="H3275" s="46"/>
      <c r="I3275" s="71"/>
      <c r="J3275" s="260"/>
    </row>
    <row r="3276" spans="2:10" ht="16.149999999999999" customHeight="1" x14ac:dyDescent="0.25">
      <c r="B3276" s="293"/>
      <c r="C3276" s="80" t="s">
        <v>114</v>
      </c>
      <c r="D3276" s="70"/>
      <c r="E3276" s="45">
        <v>0.18590000000000004</v>
      </c>
      <c r="F3276" s="22"/>
      <c r="G3276" s="46"/>
      <c r="H3276" s="46"/>
      <c r="I3276" s="71"/>
      <c r="J3276" s="260"/>
    </row>
    <row r="3277" spans="2:10" ht="16.149999999999999" customHeight="1" x14ac:dyDescent="0.25">
      <c r="B3277" s="293"/>
      <c r="C3277" s="69" t="s">
        <v>115</v>
      </c>
      <c r="D3277" s="70"/>
      <c r="E3277" s="45">
        <v>0.32472000000000001</v>
      </c>
      <c r="F3277" s="22"/>
      <c r="G3277" s="46"/>
      <c r="H3277" s="46"/>
      <c r="I3277" s="71"/>
      <c r="J3277" s="260"/>
    </row>
    <row r="3278" spans="2:10" ht="16.149999999999999" customHeight="1" x14ac:dyDescent="0.25">
      <c r="B3278" s="293"/>
      <c r="C3278" s="69"/>
      <c r="D3278" s="70"/>
      <c r="E3278" s="45">
        <v>0.23584000000000002</v>
      </c>
      <c r="F3278" s="22"/>
      <c r="G3278" s="46"/>
      <c r="H3278" s="46"/>
      <c r="I3278" s="71"/>
      <c r="J3278" s="260"/>
    </row>
    <row r="3279" spans="2:10" ht="16.149999999999999" customHeight="1" x14ac:dyDescent="0.25">
      <c r="B3279" s="293"/>
      <c r="C3279" s="69" t="s">
        <v>105</v>
      </c>
      <c r="D3279" s="70"/>
      <c r="E3279" s="45">
        <v>0.36300000000000004</v>
      </c>
      <c r="F3279" s="22"/>
      <c r="G3279" s="46"/>
      <c r="H3279" s="46"/>
      <c r="I3279" s="71"/>
      <c r="J3279" s="260"/>
    </row>
    <row r="3280" spans="2:10" ht="16.149999999999999" customHeight="1" x14ac:dyDescent="0.25">
      <c r="B3280" s="293"/>
      <c r="C3280" s="69"/>
      <c r="D3280" s="70"/>
      <c r="E3280" s="45">
        <v>1.8414000000000004</v>
      </c>
      <c r="F3280" s="22"/>
      <c r="G3280" s="46"/>
      <c r="H3280" s="46"/>
      <c r="I3280" s="71"/>
      <c r="J3280" s="260"/>
    </row>
    <row r="3281" spans="2:10" ht="16.149999999999999" customHeight="1" x14ac:dyDescent="0.25">
      <c r="B3281" s="293"/>
      <c r="C3281" s="84"/>
      <c r="D3281" s="70" t="s">
        <v>34</v>
      </c>
      <c r="E3281" s="56">
        <v>9.4475700000000025</v>
      </c>
      <c r="F3281" s="22"/>
      <c r="G3281" s="46">
        <v>62.706904475707795</v>
      </c>
      <c r="H3281" s="46">
        <f>G3281*E3281</f>
        <v>592.42786951756284</v>
      </c>
      <c r="I3281" s="46"/>
      <c r="J3281" s="260"/>
    </row>
    <row r="3282" spans="2:10" ht="16.149999999999999" customHeight="1" x14ac:dyDescent="0.25">
      <c r="B3282" s="293"/>
      <c r="C3282" s="75"/>
      <c r="D3282" s="70"/>
      <c r="E3282" s="45"/>
      <c r="F3282" s="22"/>
      <c r="G3282" s="46"/>
      <c r="H3282" s="46"/>
      <c r="I3282" s="47"/>
      <c r="J3282" s="60"/>
    </row>
    <row r="3283" spans="2:10" ht="16.149999999999999" customHeight="1" x14ac:dyDescent="0.25">
      <c r="B3283" s="293"/>
      <c r="C3283" s="73" t="s">
        <v>1461</v>
      </c>
      <c r="D3283" s="70"/>
      <c r="E3283" s="45"/>
      <c r="F3283" s="22"/>
      <c r="G3283" s="46"/>
      <c r="H3283" s="46"/>
      <c r="I3283" s="47"/>
      <c r="J3283" s="60"/>
    </row>
    <row r="3284" spans="2:10" ht="16.149999999999999" customHeight="1" x14ac:dyDescent="0.25">
      <c r="B3284" s="293">
        <v>216</v>
      </c>
      <c r="C3284" s="73" t="s">
        <v>1462</v>
      </c>
      <c r="D3284" s="70"/>
      <c r="E3284" s="45"/>
      <c r="F3284" s="22"/>
      <c r="G3284" s="46"/>
      <c r="H3284" s="46"/>
      <c r="I3284" s="47"/>
      <c r="J3284" s="60"/>
    </row>
    <row r="3285" spans="2:10" ht="16.149999999999999" customHeight="1" x14ac:dyDescent="0.25">
      <c r="B3285" s="293"/>
      <c r="C3285" s="59" t="s">
        <v>1463</v>
      </c>
      <c r="D3285" s="70"/>
      <c r="E3285" s="45"/>
      <c r="F3285" s="22"/>
      <c r="G3285" s="46"/>
      <c r="H3285" s="46"/>
      <c r="I3285" s="47"/>
      <c r="J3285" s="60"/>
    </row>
    <row r="3286" spans="2:10" ht="16.149999999999999" customHeight="1" x14ac:dyDescent="0.25">
      <c r="B3286" s="293"/>
      <c r="C3286" s="186" t="s">
        <v>1464</v>
      </c>
      <c r="D3286" s="70"/>
      <c r="E3286" s="45"/>
      <c r="F3286" s="22"/>
      <c r="G3286" s="46"/>
      <c r="H3286" s="46"/>
      <c r="I3286" s="47"/>
      <c r="J3286" s="60"/>
    </row>
    <row r="3287" spans="2:10" ht="16.149999999999999" customHeight="1" x14ac:dyDescent="0.25">
      <c r="B3287" s="293"/>
      <c r="C3287" s="81" t="s">
        <v>689</v>
      </c>
      <c r="D3287" s="70"/>
      <c r="E3287" s="45">
        <v>36.300000000000004</v>
      </c>
      <c r="F3287" s="22"/>
      <c r="G3287" s="46"/>
      <c r="H3287" s="46"/>
      <c r="I3287" s="47"/>
      <c r="J3287" s="60"/>
    </row>
    <row r="3288" spans="2:10" ht="16.149999999999999" customHeight="1" x14ac:dyDescent="0.25">
      <c r="B3288" s="293"/>
      <c r="C3288" s="81" t="s">
        <v>690</v>
      </c>
      <c r="D3288" s="70"/>
      <c r="E3288" s="45">
        <v>4.95</v>
      </c>
      <c r="F3288" s="22"/>
      <c r="G3288" s="46"/>
      <c r="H3288" s="46"/>
      <c r="I3288" s="47"/>
      <c r="J3288" s="60"/>
    </row>
    <row r="3289" spans="2:10" ht="16.149999999999999" customHeight="1" x14ac:dyDescent="0.25">
      <c r="B3289" s="293"/>
      <c r="C3289" s="81" t="s">
        <v>691</v>
      </c>
      <c r="D3289" s="70"/>
      <c r="E3289" s="45">
        <v>8.8550000000000022</v>
      </c>
      <c r="F3289" s="22"/>
      <c r="G3289" s="46"/>
      <c r="H3289" s="46"/>
      <c r="I3289" s="47"/>
      <c r="J3289" s="60"/>
    </row>
    <row r="3290" spans="2:10" ht="16.149999999999999" customHeight="1" x14ac:dyDescent="0.25">
      <c r="B3290" s="293"/>
      <c r="C3290" s="81" t="s">
        <v>692</v>
      </c>
      <c r="D3290" s="70"/>
      <c r="E3290" s="45">
        <v>7.9200000000000008</v>
      </c>
      <c r="F3290" s="22"/>
      <c r="G3290" s="46"/>
      <c r="H3290" s="46"/>
      <c r="I3290" s="47"/>
      <c r="J3290" s="60"/>
    </row>
    <row r="3291" spans="2:10" ht="16.149999999999999" customHeight="1" x14ac:dyDescent="0.25">
      <c r="B3291" s="293"/>
      <c r="C3291" s="81" t="s">
        <v>693</v>
      </c>
      <c r="D3291" s="70"/>
      <c r="E3291" s="45">
        <v>28.743000000000002</v>
      </c>
      <c r="F3291" s="22"/>
      <c r="G3291" s="46"/>
      <c r="H3291" s="46"/>
      <c r="I3291" s="47"/>
      <c r="J3291" s="60"/>
    </row>
    <row r="3292" spans="2:10" ht="16.149999999999999" customHeight="1" x14ac:dyDescent="0.25">
      <c r="B3292" s="293"/>
      <c r="C3292" s="84"/>
      <c r="D3292" s="68" t="s">
        <v>84</v>
      </c>
      <c r="E3292" s="56">
        <v>86.768000000000015</v>
      </c>
      <c r="F3292" s="22"/>
      <c r="G3292" s="46">
        <v>168.61189870134763</v>
      </c>
      <c r="H3292" s="46">
        <f>G3292*E3292</f>
        <v>14630.117226518534</v>
      </c>
      <c r="I3292" s="46"/>
      <c r="J3292" s="60"/>
    </row>
    <row r="3293" spans="2:10" ht="16.149999999999999" customHeight="1" x14ac:dyDescent="0.25">
      <c r="B3293" s="293"/>
      <c r="C3293" s="73"/>
      <c r="D3293" s="70"/>
      <c r="E3293" s="45"/>
      <c r="F3293" s="22"/>
      <c r="G3293" s="46"/>
      <c r="H3293" s="46"/>
      <c r="I3293" s="47"/>
      <c r="J3293" s="60"/>
    </row>
    <row r="3294" spans="2:10" ht="16.149999999999999" customHeight="1" x14ac:dyDescent="0.25">
      <c r="B3294" s="293"/>
      <c r="C3294" s="73" t="s">
        <v>1465</v>
      </c>
      <c r="D3294" s="70"/>
      <c r="E3294" s="45"/>
      <c r="F3294" s="22"/>
      <c r="G3294" s="46"/>
      <c r="H3294" s="46"/>
      <c r="I3294" s="47"/>
      <c r="J3294" s="60"/>
    </row>
    <row r="3295" spans="2:10" ht="16.149999999999999" customHeight="1" x14ac:dyDescent="0.25">
      <c r="B3295" s="293">
        <v>217</v>
      </c>
      <c r="C3295" s="73" t="s">
        <v>1462</v>
      </c>
      <c r="D3295" s="70"/>
      <c r="E3295" s="45"/>
      <c r="F3295" s="22"/>
      <c r="G3295" s="46"/>
      <c r="H3295" s="46"/>
      <c r="I3295" s="47"/>
      <c r="J3295" s="60"/>
    </row>
    <row r="3296" spans="2:10" ht="16.149999999999999" customHeight="1" x14ac:dyDescent="0.25">
      <c r="B3296" s="293"/>
      <c r="C3296" s="59" t="s">
        <v>1466</v>
      </c>
      <c r="D3296" s="70"/>
      <c r="E3296" s="45"/>
      <c r="F3296" s="22"/>
      <c r="G3296" s="46"/>
      <c r="H3296" s="46"/>
      <c r="I3296" s="47"/>
      <c r="J3296" s="60"/>
    </row>
    <row r="3297" spans="2:10" ht="16.149999999999999" customHeight="1" x14ac:dyDescent="0.25">
      <c r="B3297" s="293"/>
      <c r="C3297" s="186" t="s">
        <v>1464</v>
      </c>
      <c r="D3297" s="70"/>
      <c r="E3297" s="45"/>
      <c r="F3297" s="22"/>
      <c r="G3297" s="46"/>
      <c r="H3297" s="46"/>
      <c r="I3297" s="47"/>
      <c r="J3297" s="60"/>
    </row>
    <row r="3298" spans="2:10" ht="16.149999999999999" customHeight="1" x14ac:dyDescent="0.25">
      <c r="B3298" s="293"/>
      <c r="C3298" s="81" t="s">
        <v>689</v>
      </c>
      <c r="D3298" s="70"/>
      <c r="E3298" s="45">
        <v>36.300000000000004</v>
      </c>
      <c r="F3298" s="22"/>
      <c r="G3298" s="46"/>
      <c r="H3298" s="46"/>
      <c r="I3298" s="47"/>
      <c r="J3298" s="60"/>
    </row>
    <row r="3299" spans="2:10" ht="16.149999999999999" customHeight="1" x14ac:dyDescent="0.25">
      <c r="B3299" s="293"/>
      <c r="C3299" s="81" t="s">
        <v>690</v>
      </c>
      <c r="D3299" s="70"/>
      <c r="E3299" s="45">
        <v>4.95</v>
      </c>
      <c r="F3299" s="22"/>
      <c r="G3299" s="46"/>
      <c r="H3299" s="46"/>
      <c r="I3299" s="47"/>
      <c r="J3299" s="60"/>
    </row>
    <row r="3300" spans="2:10" ht="16.149999999999999" customHeight="1" x14ac:dyDescent="0.25">
      <c r="B3300" s="293"/>
      <c r="C3300" s="81" t="s">
        <v>691</v>
      </c>
      <c r="D3300" s="70"/>
      <c r="E3300" s="45">
        <v>8.8550000000000022</v>
      </c>
      <c r="F3300" s="22"/>
      <c r="G3300" s="46"/>
      <c r="H3300" s="46"/>
      <c r="I3300" s="47"/>
      <c r="J3300" s="60"/>
    </row>
    <row r="3301" spans="2:10" ht="16.149999999999999" customHeight="1" x14ac:dyDescent="0.25">
      <c r="B3301" s="293"/>
      <c r="C3301" s="81" t="s">
        <v>692</v>
      </c>
      <c r="D3301" s="70"/>
      <c r="E3301" s="45">
        <v>7.9200000000000008</v>
      </c>
      <c r="F3301" s="22"/>
      <c r="G3301" s="46"/>
      <c r="H3301" s="46"/>
      <c r="I3301" s="47"/>
      <c r="J3301" s="60"/>
    </row>
    <row r="3302" spans="2:10" ht="16.149999999999999" customHeight="1" x14ac:dyDescent="0.25">
      <c r="B3302" s="293"/>
      <c r="C3302" s="81" t="s">
        <v>693</v>
      </c>
      <c r="D3302" s="70"/>
      <c r="E3302" s="45">
        <v>28.743000000000002</v>
      </c>
      <c r="F3302" s="22"/>
      <c r="G3302" s="46"/>
      <c r="H3302" s="46"/>
      <c r="I3302" s="47"/>
      <c r="J3302" s="60"/>
    </row>
    <row r="3303" spans="2:10" ht="16.149999999999999" customHeight="1" x14ac:dyDescent="0.25">
      <c r="B3303" s="293"/>
      <c r="C3303" s="84"/>
      <c r="D3303" s="68" t="s">
        <v>84</v>
      </c>
      <c r="E3303" s="56">
        <v>86.768000000000015</v>
      </c>
      <c r="F3303" s="22"/>
      <c r="G3303" s="46">
        <v>62.706904475707795</v>
      </c>
      <c r="H3303" s="46">
        <f>G3303*E3303</f>
        <v>5440.9526875482152</v>
      </c>
      <c r="I3303" s="46"/>
      <c r="J3303" s="60"/>
    </row>
    <row r="3304" spans="2:10" ht="16.149999999999999" customHeight="1" x14ac:dyDescent="0.25">
      <c r="B3304" s="293"/>
      <c r="C3304" s="84"/>
      <c r="D3304" s="68"/>
      <c r="E3304" s="45"/>
      <c r="F3304" s="22"/>
      <c r="G3304" s="46"/>
      <c r="H3304" s="46"/>
      <c r="I3304" s="47"/>
      <c r="J3304" s="60"/>
    </row>
    <row r="3305" spans="2:10" ht="16.149999999999999" customHeight="1" x14ac:dyDescent="0.25">
      <c r="B3305" s="293">
        <v>218</v>
      </c>
      <c r="C3305" s="73" t="s">
        <v>1467</v>
      </c>
      <c r="D3305" s="70"/>
      <c r="E3305" s="45"/>
      <c r="F3305" s="22"/>
      <c r="G3305" s="46"/>
      <c r="H3305" s="46"/>
      <c r="I3305" s="47"/>
      <c r="J3305" s="60"/>
    </row>
    <row r="3306" spans="2:10" ht="16.149999999999999" customHeight="1" x14ac:dyDescent="0.25">
      <c r="B3306" s="293"/>
      <c r="C3306" s="59" t="s">
        <v>1468</v>
      </c>
      <c r="D3306" s="70"/>
      <c r="E3306" s="45"/>
      <c r="F3306" s="22"/>
      <c r="G3306" s="46"/>
      <c r="H3306" s="46"/>
      <c r="I3306" s="47"/>
      <c r="J3306" s="60"/>
    </row>
    <row r="3307" spans="2:10" ht="16.149999999999999" customHeight="1" x14ac:dyDescent="0.25">
      <c r="B3307" s="293"/>
      <c r="C3307" s="81" t="s">
        <v>1469</v>
      </c>
      <c r="D3307" s="70" t="s">
        <v>84</v>
      </c>
      <c r="E3307" s="56">
        <v>2.5</v>
      </c>
      <c r="F3307" s="22"/>
      <c r="G3307" s="46">
        <v>168.61189870134763</v>
      </c>
      <c r="H3307" s="46">
        <f>G3307*E3307</f>
        <v>421.52974675336907</v>
      </c>
      <c r="I3307" s="46"/>
      <c r="J3307" s="60"/>
    </row>
    <row r="3308" spans="2:10" ht="16.149999999999999" customHeight="1" x14ac:dyDescent="0.25">
      <c r="B3308" s="293"/>
      <c r="C3308" s="64"/>
      <c r="D3308" s="70"/>
      <c r="E3308" s="45"/>
      <c r="F3308" s="22"/>
      <c r="G3308" s="46"/>
      <c r="H3308" s="46"/>
      <c r="I3308" s="47"/>
      <c r="J3308" s="60"/>
    </row>
    <row r="3309" spans="2:10" ht="16.149999999999999" customHeight="1" x14ac:dyDescent="0.25">
      <c r="B3309" s="293">
        <v>219</v>
      </c>
      <c r="C3309" s="73" t="s">
        <v>1470</v>
      </c>
      <c r="D3309" s="70"/>
      <c r="E3309" s="45"/>
      <c r="F3309" s="22"/>
      <c r="G3309" s="46"/>
      <c r="H3309" s="46"/>
      <c r="I3309" s="47"/>
      <c r="J3309" s="60"/>
    </row>
    <row r="3310" spans="2:10" ht="16.149999999999999" customHeight="1" x14ac:dyDescent="0.25">
      <c r="B3310" s="293"/>
      <c r="C3310" s="59" t="s">
        <v>1471</v>
      </c>
      <c r="D3310" s="70"/>
      <c r="E3310" s="45"/>
      <c r="F3310" s="22"/>
      <c r="G3310" s="46"/>
      <c r="H3310" s="46"/>
      <c r="I3310" s="47"/>
      <c r="J3310" s="60"/>
    </row>
    <row r="3311" spans="2:10" ht="16.149999999999999" customHeight="1" x14ac:dyDescent="0.25">
      <c r="B3311" s="293"/>
      <c r="C3311" s="81" t="s">
        <v>1469</v>
      </c>
      <c r="D3311" s="70" t="s">
        <v>84</v>
      </c>
      <c r="E3311" s="56">
        <v>2.5</v>
      </c>
      <c r="F3311" s="22"/>
      <c r="G3311" s="46">
        <v>62.706904475707795</v>
      </c>
      <c r="H3311" s="46">
        <f>G3311*E3311</f>
        <v>156.76726118926948</v>
      </c>
      <c r="I3311" s="46"/>
      <c r="J3311" s="260"/>
    </row>
    <row r="3312" spans="2:10" ht="16.149999999999999" customHeight="1" x14ac:dyDescent="0.25">
      <c r="B3312" s="293"/>
      <c r="C3312" s="64"/>
      <c r="D3312" s="70"/>
      <c r="E3312" s="45"/>
      <c r="F3312" s="22"/>
      <c r="G3312" s="46"/>
      <c r="H3312" s="46"/>
      <c r="I3312" s="47"/>
      <c r="J3312" s="60"/>
    </row>
    <row r="3313" spans="2:10" ht="16.149999999999999" customHeight="1" x14ac:dyDescent="0.25">
      <c r="B3313" s="288" t="s">
        <v>1472</v>
      </c>
      <c r="C3313" s="184" t="s">
        <v>1473</v>
      </c>
      <c r="D3313" s="159"/>
      <c r="E3313" s="159"/>
      <c r="F3313" s="22"/>
      <c r="G3313" s="159"/>
      <c r="H3313" s="159"/>
      <c r="I3313" s="164">
        <f>H3321+H3332+H3338+H3344+H3356+H3360+H3367+H3371+H3372+H3376+H3382+H3385+H3393+H3400+H3404+H3408+H3412+H3416+H3435+H3439</f>
        <v>750093.57433603914</v>
      </c>
      <c r="J3313" s="275"/>
    </row>
    <row r="3314" spans="2:10" ht="16.149999999999999" customHeight="1" x14ac:dyDescent="0.25">
      <c r="B3314" s="293">
        <v>220</v>
      </c>
      <c r="C3314" s="73" t="s">
        <v>1474</v>
      </c>
      <c r="D3314" s="70"/>
      <c r="E3314" s="45"/>
      <c r="F3314" s="22"/>
      <c r="G3314" s="46"/>
      <c r="H3314" s="46"/>
      <c r="I3314" s="47"/>
      <c r="J3314" s="60"/>
    </row>
    <row r="3315" spans="2:10" ht="16.149999999999999" customHeight="1" x14ac:dyDescent="0.25">
      <c r="B3315" s="293"/>
      <c r="C3315" s="64" t="s">
        <v>1475</v>
      </c>
      <c r="D3315" s="70"/>
      <c r="E3315" s="45"/>
      <c r="F3315" s="22"/>
      <c r="G3315" s="46"/>
      <c r="H3315" s="46"/>
      <c r="I3315" s="47"/>
      <c r="J3315" s="60"/>
    </row>
    <row r="3316" spans="2:10" ht="16.149999999999999" customHeight="1" x14ac:dyDescent="0.25">
      <c r="B3316" s="293"/>
      <c r="C3316" s="115" t="s">
        <v>1476</v>
      </c>
      <c r="D3316" s="70"/>
      <c r="E3316" s="45">
        <v>21.560000000000002</v>
      </c>
      <c r="F3316" s="22"/>
      <c r="G3316" s="46"/>
      <c r="H3316" s="46"/>
      <c r="I3316" s="47"/>
      <c r="J3316" s="60"/>
    </row>
    <row r="3317" spans="2:10" ht="16.149999999999999" customHeight="1" x14ac:dyDescent="0.25">
      <c r="B3317" s="293"/>
      <c r="C3317" s="115" t="s">
        <v>1477</v>
      </c>
      <c r="D3317" s="70"/>
      <c r="E3317" s="45">
        <v>12.485000000000001</v>
      </c>
      <c r="F3317" s="22"/>
      <c r="G3317" s="46"/>
      <c r="H3317" s="46"/>
      <c r="I3317" s="47"/>
      <c r="J3317" s="60"/>
    </row>
    <row r="3318" spans="2:10" ht="16.149999999999999" customHeight="1" x14ac:dyDescent="0.25">
      <c r="B3318" s="293"/>
      <c r="C3318" s="115" t="s">
        <v>1478</v>
      </c>
      <c r="D3318" s="70"/>
      <c r="E3318" s="45">
        <v>48.169000000000004</v>
      </c>
      <c r="F3318" s="22"/>
      <c r="G3318" s="46"/>
      <c r="H3318" s="46"/>
      <c r="I3318" s="47"/>
      <c r="J3318" s="60"/>
    </row>
    <row r="3319" spans="2:10" ht="16.149999999999999" customHeight="1" x14ac:dyDescent="0.25">
      <c r="B3319" s="293"/>
      <c r="C3319" s="115" t="s">
        <v>1479</v>
      </c>
      <c r="D3319" s="70"/>
      <c r="E3319" s="45">
        <v>1.2649999999999999</v>
      </c>
      <c r="F3319" s="22"/>
      <c r="G3319" s="46"/>
      <c r="H3319" s="46"/>
      <c r="I3319" s="47"/>
      <c r="J3319" s="60"/>
    </row>
    <row r="3320" spans="2:10" ht="16.149999999999999" customHeight="1" x14ac:dyDescent="0.25">
      <c r="B3320" s="293"/>
      <c r="C3320" s="115" t="s">
        <v>1480</v>
      </c>
      <c r="D3320" s="70"/>
      <c r="E3320" s="45">
        <v>6.556</v>
      </c>
      <c r="F3320" s="22"/>
      <c r="G3320" s="46"/>
      <c r="H3320" s="46"/>
      <c r="I3320" s="47"/>
      <c r="J3320" s="60"/>
    </row>
    <row r="3321" spans="2:10" ht="16.149999999999999" customHeight="1" x14ac:dyDescent="0.25">
      <c r="B3321" s="293"/>
      <c r="C3321" s="81"/>
      <c r="D3321" s="70" t="s">
        <v>84</v>
      </c>
      <c r="E3321" s="56">
        <v>90.034999999999997</v>
      </c>
      <c r="F3321" s="22"/>
      <c r="G3321" s="46">
        <v>445.91576516058876</v>
      </c>
      <c r="H3321" s="46">
        <f>G3321*E3321</f>
        <v>40148.025916233608</v>
      </c>
      <c r="I3321" s="46"/>
      <c r="J3321" s="60"/>
    </row>
    <row r="3322" spans="2:10" ht="16.149999999999999" customHeight="1" x14ac:dyDescent="0.25">
      <c r="B3322" s="293"/>
      <c r="C3322" s="81"/>
      <c r="D3322" s="70"/>
      <c r="E3322" s="45"/>
      <c r="F3322" s="22"/>
      <c r="G3322" s="46"/>
      <c r="H3322" s="46"/>
      <c r="I3322" s="47"/>
      <c r="J3322" s="60"/>
    </row>
    <row r="3323" spans="2:10" ht="16.149999999999999" customHeight="1" x14ac:dyDescent="0.25">
      <c r="B3323" s="293">
        <v>221</v>
      </c>
      <c r="C3323" s="73" t="s">
        <v>1481</v>
      </c>
      <c r="D3323" s="70"/>
      <c r="E3323" s="45"/>
      <c r="F3323" s="22"/>
      <c r="G3323" s="46"/>
      <c r="H3323" s="46"/>
      <c r="I3323" s="47"/>
      <c r="J3323" s="60"/>
    </row>
    <row r="3324" spans="2:10" ht="16.149999999999999" customHeight="1" x14ac:dyDescent="0.25">
      <c r="B3324" s="293"/>
      <c r="C3324" s="64" t="s">
        <v>1482</v>
      </c>
      <c r="D3324" s="70"/>
      <c r="E3324" s="45"/>
      <c r="F3324" s="22"/>
      <c r="G3324" s="46"/>
      <c r="H3324" s="46"/>
      <c r="I3324" s="47"/>
      <c r="J3324" s="60"/>
    </row>
    <row r="3325" spans="2:10" ht="16.149999999999999" customHeight="1" x14ac:dyDescent="0.25">
      <c r="B3325" s="293"/>
      <c r="C3325" s="115" t="s">
        <v>1483</v>
      </c>
      <c r="D3325" s="70"/>
      <c r="E3325" s="45">
        <v>17.358000000000001</v>
      </c>
      <c r="F3325" s="22"/>
      <c r="G3325" s="46"/>
      <c r="H3325" s="46"/>
      <c r="I3325" s="47"/>
      <c r="J3325" s="60"/>
    </row>
    <row r="3326" spans="2:10" ht="16.149999999999999" customHeight="1" x14ac:dyDescent="0.25">
      <c r="B3326" s="293"/>
      <c r="C3326" s="115" t="s">
        <v>372</v>
      </c>
      <c r="D3326" s="70"/>
      <c r="E3326" s="45">
        <v>6.4460000000000006</v>
      </c>
      <c r="F3326" s="22"/>
      <c r="G3326" s="46"/>
      <c r="H3326" s="46"/>
      <c r="I3326" s="47"/>
      <c r="J3326" s="60"/>
    </row>
    <row r="3327" spans="2:10" ht="16.149999999999999" customHeight="1" x14ac:dyDescent="0.25">
      <c r="B3327" s="293"/>
      <c r="C3327" s="115" t="s">
        <v>1484</v>
      </c>
      <c r="D3327" s="70"/>
      <c r="E3327" s="45">
        <v>9.625</v>
      </c>
      <c r="F3327" s="22"/>
      <c r="G3327" s="46"/>
      <c r="H3327" s="46"/>
      <c r="I3327" s="47"/>
      <c r="J3327" s="60"/>
    </row>
    <row r="3328" spans="2:10" ht="16.149999999999999" customHeight="1" x14ac:dyDescent="0.25">
      <c r="B3328" s="293"/>
      <c r="C3328" s="115" t="s">
        <v>1485</v>
      </c>
      <c r="D3328" s="70"/>
      <c r="E3328" s="45">
        <v>11.154000000000002</v>
      </c>
      <c r="F3328" s="22"/>
      <c r="G3328" s="46"/>
      <c r="H3328" s="46"/>
      <c r="I3328" s="47"/>
      <c r="J3328" s="60"/>
    </row>
    <row r="3329" spans="2:10" ht="16.149999999999999" customHeight="1" x14ac:dyDescent="0.25">
      <c r="B3329" s="293"/>
      <c r="C3329" s="115" t="s">
        <v>1486</v>
      </c>
      <c r="D3329" s="70"/>
      <c r="E3329" s="45">
        <v>17.105</v>
      </c>
      <c r="F3329" s="22"/>
      <c r="G3329" s="46"/>
      <c r="H3329" s="46"/>
      <c r="I3329" s="47"/>
      <c r="J3329" s="60"/>
    </row>
    <row r="3330" spans="2:10" ht="16.149999999999999" customHeight="1" x14ac:dyDescent="0.25">
      <c r="B3330" s="293"/>
      <c r="C3330" s="115" t="s">
        <v>1487</v>
      </c>
      <c r="D3330" s="70"/>
      <c r="E3330" s="45">
        <v>3.5530000000000004</v>
      </c>
      <c r="F3330" s="22"/>
      <c r="G3330" s="46"/>
      <c r="H3330" s="46"/>
      <c r="I3330" s="47"/>
      <c r="J3330" s="60"/>
    </row>
    <row r="3331" spans="2:10" ht="16.149999999999999" customHeight="1" x14ac:dyDescent="0.25">
      <c r="B3331" s="293"/>
      <c r="C3331" s="115" t="s">
        <v>1488</v>
      </c>
      <c r="D3331" s="70"/>
      <c r="E3331" s="45">
        <v>3.63</v>
      </c>
      <c r="F3331" s="22"/>
      <c r="G3331" s="46"/>
      <c r="H3331" s="46"/>
      <c r="I3331" s="47"/>
      <c r="J3331" s="60"/>
    </row>
    <row r="3332" spans="2:10" ht="16.149999999999999" customHeight="1" x14ac:dyDescent="0.25">
      <c r="B3332" s="293"/>
      <c r="C3332" s="81"/>
      <c r="D3332" s="70" t="s">
        <v>84</v>
      </c>
      <c r="E3332" s="56">
        <v>68.870999999999995</v>
      </c>
      <c r="F3332" s="22"/>
      <c r="G3332" s="46">
        <v>480.75293431375974</v>
      </c>
      <c r="H3332" s="46">
        <f>G3332*E3332</f>
        <v>33109.935339122945</v>
      </c>
      <c r="I3332" s="46"/>
      <c r="J3332" s="60"/>
    </row>
    <row r="3333" spans="2:10" ht="16.149999999999999" customHeight="1" x14ac:dyDescent="0.25">
      <c r="B3333" s="293"/>
      <c r="C3333" s="81"/>
      <c r="D3333" s="70"/>
      <c r="E3333" s="45"/>
      <c r="F3333" s="22"/>
      <c r="G3333" s="46"/>
      <c r="H3333" s="46"/>
      <c r="I3333" s="47"/>
      <c r="J3333" s="60"/>
    </row>
    <row r="3334" spans="2:10" ht="16.149999999999999" customHeight="1" x14ac:dyDescent="0.25">
      <c r="B3334" s="293">
        <v>222</v>
      </c>
      <c r="C3334" s="73" t="s">
        <v>1489</v>
      </c>
      <c r="D3334" s="70"/>
      <c r="E3334" s="45"/>
      <c r="F3334" s="22"/>
      <c r="G3334" s="46"/>
      <c r="H3334" s="46"/>
      <c r="I3334" s="47"/>
      <c r="J3334" s="60"/>
    </row>
    <row r="3335" spans="2:10" ht="16.149999999999999" customHeight="1" x14ac:dyDescent="0.25">
      <c r="B3335" s="293"/>
      <c r="C3335" s="64" t="s">
        <v>1490</v>
      </c>
      <c r="D3335" s="70"/>
      <c r="E3335" s="45"/>
      <c r="F3335" s="22"/>
      <c r="G3335" s="46"/>
      <c r="H3335" s="46"/>
      <c r="I3335" s="47"/>
      <c r="J3335" s="60"/>
    </row>
    <row r="3336" spans="2:10" ht="16.149999999999999" customHeight="1" x14ac:dyDescent="0.25">
      <c r="B3336" s="293"/>
      <c r="C3336" s="69" t="s">
        <v>1491</v>
      </c>
      <c r="D3336" s="70"/>
      <c r="E3336" s="45">
        <v>98.670000000000016</v>
      </c>
      <c r="F3336" s="22"/>
      <c r="G3336" s="46"/>
      <c r="H3336" s="46"/>
      <c r="I3336" s="47"/>
      <c r="J3336" s="60"/>
    </row>
    <row r="3337" spans="2:10" ht="16.149999999999999" customHeight="1" x14ac:dyDescent="0.25">
      <c r="B3337" s="293"/>
      <c r="C3337" s="69" t="s">
        <v>1492</v>
      </c>
      <c r="D3337" s="70"/>
      <c r="E3337" s="45">
        <v>27.830000000000002</v>
      </c>
      <c r="F3337" s="22"/>
      <c r="G3337" s="46"/>
      <c r="H3337" s="46"/>
      <c r="I3337" s="47"/>
      <c r="J3337" s="60"/>
    </row>
    <row r="3338" spans="2:10" ht="16.149999999999999" customHeight="1" x14ac:dyDescent="0.25">
      <c r="B3338" s="293"/>
      <c r="C3338" s="64"/>
      <c r="D3338" s="70" t="s">
        <v>84</v>
      </c>
      <c r="E3338" s="56">
        <v>126.50000000000001</v>
      </c>
      <c r="F3338" s="22"/>
      <c r="G3338" s="46">
        <v>501.65523580566236</v>
      </c>
      <c r="H3338" s="46">
        <f>G3338*E3338</f>
        <v>63459.387329416299</v>
      </c>
      <c r="I3338" s="46"/>
      <c r="J3338" s="60"/>
    </row>
    <row r="3339" spans="2:10" ht="16.149999999999999" customHeight="1" x14ac:dyDescent="0.25">
      <c r="B3339" s="293"/>
      <c r="C3339" s="64"/>
      <c r="D3339" s="70"/>
      <c r="E3339" s="45"/>
      <c r="F3339" s="22"/>
      <c r="G3339" s="46"/>
      <c r="H3339" s="46"/>
      <c r="I3339" s="47"/>
      <c r="J3339" s="60"/>
    </row>
    <row r="3340" spans="2:10" ht="16.149999999999999" customHeight="1" x14ac:dyDescent="0.25">
      <c r="B3340" s="293">
        <v>223</v>
      </c>
      <c r="C3340" s="73" t="s">
        <v>1493</v>
      </c>
      <c r="D3340" s="70"/>
      <c r="E3340" s="45"/>
      <c r="F3340" s="22"/>
      <c r="G3340" s="46"/>
      <c r="H3340" s="46"/>
      <c r="I3340" s="47"/>
      <c r="J3340" s="60"/>
    </row>
    <row r="3341" spans="2:10" ht="16.149999999999999" customHeight="1" x14ac:dyDescent="0.25">
      <c r="B3341" s="293"/>
      <c r="C3341" s="64" t="s">
        <v>1494</v>
      </c>
      <c r="D3341" s="70"/>
      <c r="E3341" s="45"/>
      <c r="F3341" s="22"/>
      <c r="G3341" s="46"/>
      <c r="H3341" s="46"/>
      <c r="I3341" s="47"/>
      <c r="J3341" s="60"/>
    </row>
    <row r="3342" spans="2:10" ht="16.149999999999999" customHeight="1" x14ac:dyDescent="0.25">
      <c r="B3342" s="293"/>
      <c r="C3342" s="69" t="s">
        <v>1236</v>
      </c>
      <c r="D3342" s="70"/>
      <c r="E3342" s="45">
        <v>19.811000000000003</v>
      </c>
      <c r="F3342" s="22"/>
      <c r="G3342" s="46"/>
      <c r="H3342" s="46"/>
      <c r="I3342" s="47"/>
      <c r="J3342" s="60"/>
    </row>
    <row r="3343" spans="2:10" ht="16.149999999999999" customHeight="1" x14ac:dyDescent="0.25">
      <c r="B3343" s="293"/>
      <c r="C3343" s="69" t="s">
        <v>1237</v>
      </c>
      <c r="D3343" s="70"/>
      <c r="E3343" s="45">
        <v>13.750000000000002</v>
      </c>
      <c r="F3343" s="22"/>
      <c r="G3343" s="46"/>
      <c r="H3343" s="46"/>
      <c r="I3343" s="47"/>
      <c r="J3343" s="60"/>
    </row>
    <row r="3344" spans="2:10" ht="16.149999999999999" customHeight="1" x14ac:dyDescent="0.25">
      <c r="B3344" s="293"/>
      <c r="C3344" s="81"/>
      <c r="D3344" s="70" t="s">
        <v>84</v>
      </c>
      <c r="E3344" s="56">
        <v>33.561000000000007</v>
      </c>
      <c r="F3344" s="22"/>
      <c r="G3344" s="46">
        <v>348.37169153170998</v>
      </c>
      <c r="H3344" s="46">
        <f>G3344*E3344</f>
        <v>11691.702339495721</v>
      </c>
      <c r="I3344" s="46"/>
      <c r="J3344" s="60"/>
    </row>
    <row r="3345" spans="2:10" ht="16.149999999999999" customHeight="1" x14ac:dyDescent="0.25">
      <c r="B3345" s="293"/>
      <c r="C3345" s="81"/>
      <c r="D3345" s="70"/>
      <c r="E3345" s="45"/>
      <c r="F3345" s="22"/>
      <c r="G3345" s="46"/>
      <c r="H3345" s="46"/>
      <c r="I3345" s="47"/>
      <c r="J3345" s="60"/>
    </row>
    <row r="3346" spans="2:10" ht="16.149999999999999" customHeight="1" x14ac:dyDescent="0.25">
      <c r="B3346" s="293">
        <v>224</v>
      </c>
      <c r="C3346" s="73" t="s">
        <v>1495</v>
      </c>
      <c r="D3346" s="70"/>
      <c r="E3346" s="45"/>
      <c r="F3346" s="22"/>
      <c r="G3346" s="46"/>
      <c r="H3346" s="46"/>
      <c r="I3346" s="47"/>
      <c r="J3346" s="60"/>
    </row>
    <row r="3347" spans="2:10" ht="16.149999999999999" customHeight="1" x14ac:dyDescent="0.25">
      <c r="B3347" s="293"/>
      <c r="C3347" s="64" t="s">
        <v>1496</v>
      </c>
      <c r="D3347" s="70"/>
      <c r="E3347" s="45"/>
      <c r="F3347" s="22"/>
      <c r="G3347" s="46"/>
      <c r="H3347" s="46"/>
      <c r="I3347" s="47"/>
      <c r="J3347" s="60"/>
    </row>
    <row r="3348" spans="2:10" ht="16.149999999999999" customHeight="1" x14ac:dyDescent="0.25">
      <c r="B3348" s="293"/>
      <c r="C3348" s="115" t="s">
        <v>1483</v>
      </c>
      <c r="D3348" s="70"/>
      <c r="E3348" s="45">
        <v>3.3330000000000006</v>
      </c>
      <c r="F3348" s="22"/>
      <c r="G3348" s="46"/>
      <c r="H3348" s="46"/>
      <c r="I3348" s="47"/>
      <c r="J3348" s="60"/>
    </row>
    <row r="3349" spans="2:10" ht="16.149999999999999" customHeight="1" x14ac:dyDescent="0.25">
      <c r="B3349" s="293"/>
      <c r="C3349" s="115" t="s">
        <v>372</v>
      </c>
      <c r="D3349" s="70"/>
      <c r="E3349" s="45">
        <v>11.561</v>
      </c>
      <c r="F3349" s="22"/>
      <c r="G3349" s="46"/>
      <c r="H3349" s="46"/>
      <c r="I3349" s="47"/>
      <c r="J3349" s="60"/>
    </row>
    <row r="3350" spans="2:10" ht="16.149999999999999" customHeight="1" x14ac:dyDescent="0.25">
      <c r="B3350" s="293"/>
      <c r="C3350" s="115" t="s">
        <v>1484</v>
      </c>
      <c r="D3350" s="70"/>
      <c r="E3350" s="45">
        <v>11.704000000000002</v>
      </c>
      <c r="F3350" s="22"/>
      <c r="G3350" s="46"/>
      <c r="H3350" s="46"/>
      <c r="I3350" s="47"/>
      <c r="J3350" s="60"/>
    </row>
    <row r="3351" spans="2:10" ht="16.149999999999999" customHeight="1" x14ac:dyDescent="0.25">
      <c r="B3351" s="293"/>
      <c r="C3351" s="115" t="s">
        <v>1486</v>
      </c>
      <c r="D3351" s="70"/>
      <c r="E3351" s="45">
        <v>21.648</v>
      </c>
      <c r="F3351" s="22"/>
      <c r="G3351" s="46"/>
      <c r="H3351" s="46"/>
      <c r="I3351" s="47"/>
      <c r="J3351" s="60"/>
    </row>
    <row r="3352" spans="2:10" ht="16.149999999999999" customHeight="1" x14ac:dyDescent="0.25">
      <c r="B3352" s="293"/>
      <c r="C3352" s="69" t="s">
        <v>1237</v>
      </c>
      <c r="D3352" s="70"/>
      <c r="E3352" s="45">
        <v>25.366000000000003</v>
      </c>
      <c r="F3352" s="22"/>
      <c r="G3352" s="46"/>
      <c r="H3352" s="46"/>
      <c r="I3352" s="47"/>
      <c r="J3352" s="60"/>
    </row>
    <row r="3353" spans="2:10" ht="16.149999999999999" customHeight="1" x14ac:dyDescent="0.25">
      <c r="B3353" s="293"/>
      <c r="C3353" s="115" t="s">
        <v>1487</v>
      </c>
      <c r="D3353" s="70"/>
      <c r="E3353" s="45">
        <v>2.64</v>
      </c>
      <c r="F3353" s="22"/>
      <c r="G3353" s="46"/>
      <c r="H3353" s="46"/>
      <c r="I3353" s="47"/>
      <c r="J3353" s="60"/>
    </row>
    <row r="3354" spans="2:10" ht="16.149999999999999" customHeight="1" x14ac:dyDescent="0.25">
      <c r="B3354" s="293"/>
      <c r="C3354" s="115" t="s">
        <v>1488</v>
      </c>
      <c r="D3354" s="70"/>
      <c r="E3354" s="45">
        <v>11.847000000000001</v>
      </c>
      <c r="F3354" s="22"/>
      <c r="G3354" s="46"/>
      <c r="H3354" s="46"/>
      <c r="I3354" s="47"/>
      <c r="J3354" s="60"/>
    </row>
    <row r="3355" spans="2:10" ht="16.149999999999999" customHeight="1" x14ac:dyDescent="0.25">
      <c r="B3355" s="293"/>
      <c r="C3355" s="115" t="s">
        <v>1497</v>
      </c>
      <c r="D3355" s="70"/>
      <c r="E3355" s="45">
        <v>52.756</v>
      </c>
      <c r="F3355" s="22"/>
      <c r="G3355" s="46"/>
      <c r="H3355" s="46"/>
      <c r="I3355" s="47"/>
      <c r="J3355" s="60"/>
    </row>
    <row r="3356" spans="2:10" ht="16.149999999999999" customHeight="1" x14ac:dyDescent="0.25">
      <c r="B3356" s="293"/>
      <c r="C3356" s="73"/>
      <c r="D3356" s="70" t="s">
        <v>84</v>
      </c>
      <c r="E3356" s="56">
        <v>140.85500000000002</v>
      </c>
      <c r="F3356" s="22"/>
      <c r="G3356" s="46">
        <v>209.02301491902597</v>
      </c>
      <c r="H3356" s="46">
        <f>G3356*E3356</f>
        <v>29441.936766419407</v>
      </c>
      <c r="I3356" s="46"/>
      <c r="J3356" s="60"/>
    </row>
    <row r="3357" spans="2:10" ht="16.149999999999999" customHeight="1" x14ac:dyDescent="0.25">
      <c r="B3357" s="293"/>
      <c r="C3357" s="73"/>
      <c r="D3357" s="70"/>
      <c r="E3357" s="45"/>
      <c r="F3357" s="22"/>
      <c r="G3357" s="46"/>
      <c r="H3357" s="46"/>
      <c r="I3357" s="47"/>
      <c r="J3357" s="60"/>
    </row>
    <row r="3358" spans="2:10" ht="16.149999999999999" customHeight="1" x14ac:dyDescent="0.25">
      <c r="B3358" s="293">
        <v>225</v>
      </c>
      <c r="C3358" s="73" t="s">
        <v>1498</v>
      </c>
      <c r="D3358" s="70"/>
      <c r="E3358" s="45"/>
      <c r="F3358" s="22"/>
      <c r="G3358" s="46"/>
      <c r="H3358" s="46"/>
      <c r="I3358" s="47"/>
      <c r="J3358" s="60"/>
    </row>
    <row r="3359" spans="2:10" ht="16.149999999999999" customHeight="1" x14ac:dyDescent="0.25">
      <c r="B3359" s="293"/>
      <c r="C3359" s="64" t="s">
        <v>1499</v>
      </c>
      <c r="D3359" s="70"/>
      <c r="E3359" s="45"/>
      <c r="F3359" s="22"/>
      <c r="G3359" s="46"/>
      <c r="H3359" s="46"/>
      <c r="I3359" s="47"/>
      <c r="J3359" s="60"/>
    </row>
    <row r="3360" spans="2:10" ht="16.149999999999999" customHeight="1" x14ac:dyDescent="0.25">
      <c r="B3360" s="293"/>
      <c r="C3360" s="81" t="s">
        <v>1500</v>
      </c>
      <c r="D3360" s="70" t="s">
        <v>84</v>
      </c>
      <c r="E3360" s="56">
        <v>46.31</v>
      </c>
      <c r="F3360" s="22"/>
      <c r="G3360" s="46">
        <v>418.04602983805194</v>
      </c>
      <c r="H3360" s="46">
        <f>G3360*E3360</f>
        <v>19359.711641800186</v>
      </c>
      <c r="I3360" s="46"/>
      <c r="J3360" s="60"/>
    </row>
    <row r="3361" spans="2:10" ht="16.149999999999999" customHeight="1" x14ac:dyDescent="0.25">
      <c r="B3361" s="293"/>
      <c r="C3361" s="64"/>
      <c r="D3361" s="70"/>
      <c r="E3361" s="45"/>
      <c r="F3361" s="22"/>
      <c r="G3361" s="46"/>
      <c r="H3361" s="46"/>
      <c r="I3361" s="47"/>
      <c r="J3361" s="60"/>
    </row>
    <row r="3362" spans="2:10" ht="16.149999999999999" customHeight="1" x14ac:dyDescent="0.25">
      <c r="B3362" s="293">
        <v>226</v>
      </c>
      <c r="C3362" s="97" t="s">
        <v>1501</v>
      </c>
      <c r="D3362" s="70"/>
      <c r="E3362" s="45"/>
      <c r="F3362" s="22"/>
      <c r="G3362" s="46"/>
      <c r="H3362" s="46"/>
      <c r="I3362" s="47"/>
      <c r="J3362" s="60"/>
    </row>
    <row r="3363" spans="2:10" ht="16.149999999999999" customHeight="1" x14ac:dyDescent="0.25">
      <c r="B3363" s="293"/>
      <c r="C3363" s="64" t="s">
        <v>1502</v>
      </c>
      <c r="D3363" s="70"/>
      <c r="E3363" s="45"/>
      <c r="F3363" s="22"/>
      <c r="G3363" s="46"/>
      <c r="H3363" s="46"/>
      <c r="I3363" s="47"/>
      <c r="J3363" s="60"/>
    </row>
    <row r="3364" spans="2:10" ht="16.149999999999999" customHeight="1" x14ac:dyDescent="0.25">
      <c r="B3364" s="293"/>
      <c r="C3364" s="69" t="s">
        <v>1503</v>
      </c>
      <c r="D3364" s="70"/>
      <c r="E3364" s="45">
        <v>51.677999999999997</v>
      </c>
      <c r="F3364" s="22"/>
      <c r="G3364" s="46"/>
      <c r="H3364" s="46"/>
      <c r="I3364" s="47"/>
      <c r="J3364" s="60"/>
    </row>
    <row r="3365" spans="2:10" ht="16.149999999999999" customHeight="1" x14ac:dyDescent="0.25">
      <c r="B3365" s="293"/>
      <c r="C3365" s="81" t="s">
        <v>1159</v>
      </c>
      <c r="D3365" s="70"/>
      <c r="E3365" s="45">
        <v>13.222000000000001</v>
      </c>
      <c r="F3365" s="22"/>
      <c r="G3365" s="46"/>
      <c r="H3365" s="46"/>
      <c r="I3365" s="47"/>
      <c r="J3365" s="60"/>
    </row>
    <row r="3366" spans="2:10" ht="16.149999999999999" customHeight="1" x14ac:dyDescent="0.25">
      <c r="B3366" s="293"/>
      <c r="C3366" s="69" t="s">
        <v>1504</v>
      </c>
      <c r="D3366" s="70"/>
      <c r="E3366" s="45">
        <v>6.2480000000000002</v>
      </c>
      <c r="F3366" s="22"/>
      <c r="G3366" s="46"/>
      <c r="H3366" s="46"/>
      <c r="I3366" s="47"/>
      <c r="J3366" s="60"/>
    </row>
    <row r="3367" spans="2:10" ht="16.149999999999999" customHeight="1" x14ac:dyDescent="0.25">
      <c r="B3367" s="293"/>
      <c r="C3367" s="81"/>
      <c r="D3367" s="70" t="s">
        <v>34</v>
      </c>
      <c r="E3367" s="56">
        <v>71.14800000000001</v>
      </c>
      <c r="F3367" s="22"/>
      <c r="G3367" s="46">
        <v>487.72036814439394</v>
      </c>
      <c r="H3367" s="46">
        <f>G3367*E3367</f>
        <v>34700.328752737347</v>
      </c>
      <c r="I3367" s="46"/>
      <c r="J3367" s="60"/>
    </row>
    <row r="3368" spans="2:10" ht="16.149999999999999" customHeight="1" x14ac:dyDescent="0.25">
      <c r="B3368" s="293"/>
      <c r="C3368" s="64"/>
      <c r="D3368" s="70"/>
      <c r="E3368" s="45"/>
      <c r="F3368" s="22"/>
      <c r="G3368" s="46"/>
      <c r="H3368" s="46"/>
      <c r="I3368" s="47"/>
      <c r="J3368" s="60"/>
    </row>
    <row r="3369" spans="2:10" ht="16.149999999999999" customHeight="1" x14ac:dyDescent="0.25">
      <c r="B3369" s="293">
        <v>227</v>
      </c>
      <c r="C3369" s="73" t="s">
        <v>1505</v>
      </c>
      <c r="D3369" s="70"/>
      <c r="E3369" s="45"/>
      <c r="F3369" s="22"/>
      <c r="G3369" s="46"/>
      <c r="H3369" s="46"/>
      <c r="I3369" s="47"/>
      <c r="J3369" s="60"/>
    </row>
    <row r="3370" spans="2:10" ht="16.149999999999999" customHeight="1" x14ac:dyDescent="0.25">
      <c r="B3370" s="293"/>
      <c r="C3370" s="59" t="s">
        <v>1506</v>
      </c>
      <c r="D3370" s="70"/>
      <c r="E3370" s="45"/>
      <c r="F3370" s="22"/>
      <c r="G3370" s="46"/>
      <c r="H3370" s="46"/>
      <c r="I3370" s="47"/>
      <c r="J3370" s="60"/>
    </row>
    <row r="3371" spans="2:10" ht="31.5" customHeight="1" x14ac:dyDescent="0.25">
      <c r="B3371" s="293"/>
      <c r="C3371" s="80" t="s">
        <v>1507</v>
      </c>
      <c r="D3371" s="70" t="s">
        <v>72</v>
      </c>
      <c r="E3371" s="56">
        <v>1</v>
      </c>
      <c r="F3371" s="22"/>
      <c r="G3371" s="46">
        <v>2856.6478705600221</v>
      </c>
      <c r="H3371" s="46">
        <f>G3371*E3371</f>
        <v>2856.6478705600221</v>
      </c>
      <c r="I3371" s="46"/>
      <c r="J3371" s="261" t="s">
        <v>1508</v>
      </c>
    </row>
    <row r="3372" spans="2:10" ht="37.5" customHeight="1" x14ac:dyDescent="0.25">
      <c r="B3372" s="293"/>
      <c r="C3372" s="80" t="s">
        <v>1509</v>
      </c>
      <c r="D3372" s="70" t="s">
        <v>72</v>
      </c>
      <c r="E3372" s="56">
        <v>1</v>
      </c>
      <c r="F3372" s="22"/>
      <c r="G3372" s="46">
        <v>2856.6478705600221</v>
      </c>
      <c r="H3372" s="46">
        <f>G3372*E3372</f>
        <v>2856.6478705600221</v>
      </c>
      <c r="I3372" s="46"/>
      <c r="J3372" s="261" t="s">
        <v>1508</v>
      </c>
    </row>
    <row r="3373" spans="2:10" ht="16.149999999999999" customHeight="1" x14ac:dyDescent="0.25">
      <c r="B3373" s="293"/>
      <c r="C3373" s="94"/>
      <c r="D3373" s="70"/>
      <c r="E3373" s="45"/>
      <c r="F3373" s="22"/>
      <c r="G3373" s="46"/>
      <c r="H3373" s="46"/>
      <c r="I3373" s="47"/>
      <c r="J3373" s="60"/>
    </row>
    <row r="3374" spans="2:10" ht="16.149999999999999" customHeight="1" x14ac:dyDescent="0.25">
      <c r="B3374" s="293">
        <v>228</v>
      </c>
      <c r="C3374" s="75" t="s">
        <v>1510</v>
      </c>
      <c r="D3374" s="95"/>
      <c r="E3374" s="45"/>
      <c r="F3374" s="22"/>
      <c r="G3374" s="96"/>
      <c r="H3374" s="96"/>
      <c r="I3374" s="77"/>
      <c r="J3374" s="261"/>
    </row>
    <row r="3375" spans="2:10" ht="16.149999999999999" customHeight="1" x14ac:dyDescent="0.25">
      <c r="B3375" s="293"/>
      <c r="C3375" s="59" t="s">
        <v>1511</v>
      </c>
      <c r="D3375" s="70"/>
      <c r="E3375" s="45"/>
      <c r="F3375" s="22"/>
      <c r="G3375" s="46"/>
      <c r="H3375" s="46"/>
      <c r="I3375" s="47"/>
      <c r="J3375" s="60"/>
    </row>
    <row r="3376" spans="2:10" ht="16.149999999999999" customHeight="1" x14ac:dyDescent="0.25">
      <c r="B3376" s="293"/>
      <c r="C3376" s="81" t="s">
        <v>1512</v>
      </c>
      <c r="D3376" s="70" t="s">
        <v>72</v>
      </c>
      <c r="E3376" s="56">
        <v>1</v>
      </c>
      <c r="F3376" s="22"/>
      <c r="G3376" s="46">
        <v>4877.2036814439398</v>
      </c>
      <c r="H3376" s="46">
        <f>G3376*E3376</f>
        <v>4877.2036814439398</v>
      </c>
      <c r="I3376" s="46"/>
      <c r="J3376" s="60"/>
    </row>
    <row r="3377" spans="2:10" ht="16.149999999999999" customHeight="1" x14ac:dyDescent="0.25">
      <c r="B3377" s="293"/>
      <c r="C3377" s="64"/>
      <c r="D3377" s="70"/>
      <c r="E3377" s="45"/>
      <c r="F3377" s="22"/>
      <c r="G3377" s="46"/>
      <c r="H3377" s="46"/>
      <c r="I3377" s="47"/>
      <c r="J3377" s="60"/>
    </row>
    <row r="3378" spans="2:10" ht="16.149999999999999" customHeight="1" x14ac:dyDescent="0.25">
      <c r="B3378" s="293">
        <v>229</v>
      </c>
      <c r="C3378" s="73" t="s">
        <v>1513</v>
      </c>
      <c r="D3378" s="70"/>
      <c r="E3378" s="45"/>
      <c r="F3378" s="22"/>
      <c r="G3378" s="46"/>
      <c r="H3378" s="46"/>
      <c r="I3378" s="47"/>
      <c r="J3378" s="60"/>
    </row>
    <row r="3379" spans="2:10" ht="16.149999999999999" customHeight="1" x14ac:dyDescent="0.25">
      <c r="B3379" s="293"/>
      <c r="C3379" s="64" t="s">
        <v>1514</v>
      </c>
      <c r="D3379" s="70"/>
      <c r="E3379" s="45"/>
      <c r="F3379" s="22"/>
      <c r="G3379" s="46"/>
      <c r="H3379" s="46"/>
      <c r="I3379" s="47"/>
      <c r="J3379" s="60"/>
    </row>
    <row r="3380" spans="2:10" ht="16.149999999999999" customHeight="1" x14ac:dyDescent="0.25">
      <c r="B3380" s="293"/>
      <c r="C3380" s="69" t="s">
        <v>1479</v>
      </c>
      <c r="D3380" s="70"/>
      <c r="E3380" s="45">
        <v>1</v>
      </c>
      <c r="F3380" s="22"/>
      <c r="G3380" s="46"/>
      <c r="H3380" s="46"/>
      <c r="I3380" s="47"/>
      <c r="J3380" s="60"/>
    </row>
    <row r="3381" spans="2:10" ht="16.149999999999999" customHeight="1" x14ac:dyDescent="0.25">
      <c r="B3381" s="293"/>
      <c r="C3381" s="69" t="s">
        <v>1515</v>
      </c>
      <c r="D3381" s="70"/>
      <c r="E3381" s="45">
        <v>1</v>
      </c>
      <c r="F3381" s="22"/>
      <c r="G3381" s="46"/>
      <c r="H3381" s="46"/>
      <c r="I3381" s="47"/>
      <c r="J3381" s="60"/>
    </row>
    <row r="3382" spans="2:10" ht="16.149999999999999" customHeight="1" x14ac:dyDescent="0.25">
      <c r="B3382" s="293"/>
      <c r="C3382" s="81"/>
      <c r="D3382" s="70" t="s">
        <v>72</v>
      </c>
      <c r="E3382" s="56">
        <v>2</v>
      </c>
      <c r="F3382" s="22"/>
      <c r="G3382" s="46">
        <v>1741.8584576585499</v>
      </c>
      <c r="H3382" s="46">
        <f>G3382*E3382</f>
        <v>3483.7169153170998</v>
      </c>
      <c r="I3382" s="46"/>
      <c r="J3382" s="60"/>
    </row>
    <row r="3383" spans="2:10" ht="16.149999999999999" customHeight="1" x14ac:dyDescent="0.25">
      <c r="B3383" s="293">
        <v>230</v>
      </c>
      <c r="C3383" s="73" t="s">
        <v>1516</v>
      </c>
      <c r="D3383" s="70"/>
      <c r="E3383" s="45"/>
      <c r="F3383" s="22"/>
      <c r="G3383" s="46"/>
      <c r="H3383" s="46"/>
      <c r="I3383" s="47"/>
      <c r="J3383" s="60"/>
    </row>
    <row r="3384" spans="2:10" ht="16.149999999999999" customHeight="1" x14ac:dyDescent="0.25">
      <c r="B3384" s="293"/>
      <c r="C3384" s="64" t="s">
        <v>1517</v>
      </c>
      <c r="D3384" s="70"/>
      <c r="E3384" s="45"/>
      <c r="F3384" s="22"/>
      <c r="G3384" s="46"/>
      <c r="H3384" s="46"/>
      <c r="I3384" s="47"/>
      <c r="J3384" s="60"/>
    </row>
    <row r="3385" spans="2:10" ht="16.149999999999999" customHeight="1" x14ac:dyDescent="0.25">
      <c r="B3385" s="293"/>
      <c r="C3385" s="81" t="s">
        <v>1518</v>
      </c>
      <c r="D3385" s="70" t="s">
        <v>34</v>
      </c>
      <c r="E3385" s="56">
        <v>9.4049999999999994</v>
      </c>
      <c r="F3385" s="22"/>
      <c r="G3385" s="46">
        <v>487.72036814439394</v>
      </c>
      <c r="H3385" s="46">
        <f>G3385*E3385</f>
        <v>4587.0100623980252</v>
      </c>
      <c r="I3385" s="46"/>
      <c r="J3385" s="60"/>
    </row>
    <row r="3386" spans="2:10" ht="16.149999999999999" customHeight="1" x14ac:dyDescent="0.25">
      <c r="B3386" s="293"/>
      <c r="C3386" s="64"/>
      <c r="D3386" s="70"/>
      <c r="E3386" s="45"/>
      <c r="F3386" s="22"/>
      <c r="G3386" s="46"/>
      <c r="H3386" s="46"/>
      <c r="I3386" s="47"/>
      <c r="J3386" s="60"/>
    </row>
    <row r="3387" spans="2:10" ht="16.149999999999999" customHeight="1" x14ac:dyDescent="0.25">
      <c r="B3387" s="293">
        <v>231</v>
      </c>
      <c r="C3387" s="73" t="s">
        <v>1519</v>
      </c>
      <c r="D3387" s="70"/>
      <c r="E3387" s="45"/>
      <c r="F3387" s="22"/>
      <c r="G3387" s="46"/>
      <c r="H3387" s="46"/>
      <c r="I3387" s="47"/>
      <c r="J3387" s="60"/>
    </row>
    <row r="3388" spans="2:10" ht="16.149999999999999" customHeight="1" x14ac:dyDescent="0.25">
      <c r="B3388" s="293"/>
      <c r="C3388" s="59" t="s">
        <v>1520</v>
      </c>
      <c r="D3388" s="70"/>
      <c r="E3388" s="45"/>
      <c r="F3388" s="22"/>
      <c r="G3388" s="46"/>
      <c r="H3388" s="46"/>
      <c r="I3388" s="47"/>
      <c r="J3388" s="60"/>
    </row>
    <row r="3389" spans="2:10" ht="16.149999999999999" customHeight="1" x14ac:dyDescent="0.25">
      <c r="B3389" s="293"/>
      <c r="C3389" s="72" t="s">
        <v>219</v>
      </c>
      <c r="D3389" s="101"/>
      <c r="E3389" s="45">
        <v>9</v>
      </c>
      <c r="F3389" s="22"/>
      <c r="G3389" s="82"/>
      <c r="H3389" s="82"/>
      <c r="I3389" s="105"/>
      <c r="J3389" s="266"/>
    </row>
    <row r="3390" spans="2:10" ht="16.149999999999999" customHeight="1" x14ac:dyDescent="0.25">
      <c r="B3390" s="293"/>
      <c r="C3390" s="106" t="s">
        <v>220</v>
      </c>
      <c r="D3390" s="107"/>
      <c r="E3390" s="108">
        <v>3</v>
      </c>
      <c r="F3390" s="22"/>
      <c r="G3390" s="109"/>
      <c r="H3390" s="109"/>
      <c r="I3390" s="110"/>
      <c r="J3390" s="106"/>
    </row>
    <row r="3391" spans="2:10" ht="16.149999999999999" customHeight="1" x14ac:dyDescent="0.25">
      <c r="B3391" s="293"/>
      <c r="C3391" s="106" t="s">
        <v>1521</v>
      </c>
      <c r="D3391" s="107"/>
      <c r="E3391" s="108">
        <v>9</v>
      </c>
      <c r="F3391" s="22"/>
      <c r="G3391" s="109"/>
      <c r="H3391" s="109"/>
      <c r="I3391" s="110"/>
      <c r="J3391" s="106"/>
    </row>
    <row r="3392" spans="2:10" ht="16.149999999999999" customHeight="1" x14ac:dyDescent="0.25">
      <c r="B3392" s="293"/>
      <c r="C3392" s="106" t="s">
        <v>1522</v>
      </c>
      <c r="D3392" s="107"/>
      <c r="E3392" s="108">
        <v>2</v>
      </c>
      <c r="F3392" s="22"/>
      <c r="G3392" s="109"/>
      <c r="H3392" s="109"/>
      <c r="I3392" s="110"/>
      <c r="J3392" s="106"/>
    </row>
    <row r="3393" spans="2:10" ht="16.149999999999999" customHeight="1" x14ac:dyDescent="0.25">
      <c r="B3393" s="293"/>
      <c r="C3393" s="80"/>
      <c r="D3393" s="51" t="s">
        <v>21</v>
      </c>
      <c r="E3393" s="187">
        <v>23</v>
      </c>
      <c r="F3393" s="22"/>
      <c r="G3393" s="188">
        <v>41.804602983805196</v>
      </c>
      <c r="H3393" s="188">
        <f>G3393*E3393</f>
        <v>961.50586862751948</v>
      </c>
      <c r="I3393" s="188"/>
      <c r="J3393" s="85"/>
    </row>
    <row r="3394" spans="2:10" ht="16.149999999999999" customHeight="1" x14ac:dyDescent="0.25">
      <c r="B3394" s="293"/>
      <c r="C3394" s="81"/>
      <c r="D3394" s="70"/>
      <c r="E3394" s="45"/>
      <c r="F3394" s="22"/>
      <c r="G3394" s="46"/>
      <c r="H3394" s="46"/>
      <c r="I3394" s="47"/>
      <c r="J3394" s="60"/>
    </row>
    <row r="3395" spans="2:10" ht="16.149999999999999" customHeight="1" x14ac:dyDescent="0.25">
      <c r="B3395" s="298">
        <v>232</v>
      </c>
      <c r="C3395" s="97" t="s">
        <v>1523</v>
      </c>
      <c r="D3395" s="153"/>
      <c r="E3395" s="153"/>
      <c r="F3395" s="22"/>
      <c r="G3395" s="154"/>
      <c r="H3395" s="154"/>
      <c r="I3395" s="141"/>
      <c r="J3395" s="273"/>
    </row>
    <row r="3396" spans="2:10" ht="16.149999999999999" customHeight="1" x14ac:dyDescent="0.25">
      <c r="B3396" s="297"/>
      <c r="C3396" s="104" t="s">
        <v>1524</v>
      </c>
      <c r="D3396" s="189"/>
      <c r="E3396" s="190"/>
      <c r="F3396" s="22"/>
      <c r="G3396" s="46"/>
      <c r="H3396" s="46"/>
      <c r="I3396" s="46"/>
      <c r="J3396" s="261" t="s">
        <v>211</v>
      </c>
    </row>
    <row r="3397" spans="2:10" ht="16.149999999999999" customHeight="1" x14ac:dyDescent="0.25">
      <c r="B3397" s="293"/>
      <c r="C3397" s="64"/>
      <c r="D3397" s="70"/>
      <c r="E3397" s="45"/>
      <c r="F3397" s="22"/>
      <c r="G3397" s="46"/>
      <c r="H3397" s="46"/>
      <c r="I3397" s="47"/>
      <c r="J3397" s="60"/>
    </row>
    <row r="3398" spans="2:10" ht="16.149999999999999" customHeight="1" x14ac:dyDescent="0.25">
      <c r="B3398" s="293">
        <v>233</v>
      </c>
      <c r="C3398" s="73" t="s">
        <v>1525</v>
      </c>
      <c r="D3398" s="70"/>
      <c r="E3398" s="45"/>
      <c r="F3398" s="22"/>
      <c r="G3398" s="46"/>
      <c r="H3398" s="46"/>
      <c r="I3398" s="47"/>
      <c r="J3398" s="60"/>
    </row>
    <row r="3399" spans="2:10" ht="16.149999999999999" customHeight="1" x14ac:dyDescent="0.25">
      <c r="B3399" s="293"/>
      <c r="C3399" s="64" t="s">
        <v>1526</v>
      </c>
      <c r="D3399" s="70"/>
      <c r="E3399" s="45"/>
      <c r="F3399" s="22"/>
      <c r="G3399" s="46"/>
      <c r="H3399" s="46"/>
      <c r="I3399" s="47"/>
      <c r="J3399" s="60"/>
    </row>
    <row r="3400" spans="2:10" ht="16.149999999999999" customHeight="1" x14ac:dyDescent="0.25">
      <c r="B3400" s="293"/>
      <c r="C3400" s="64"/>
      <c r="D3400" s="70" t="s">
        <v>72</v>
      </c>
      <c r="E3400" s="56">
        <v>1</v>
      </c>
      <c r="F3400" s="22"/>
      <c r="G3400" s="157">
        <v>100331.04716113248</v>
      </c>
      <c r="H3400" s="46">
        <f>G3400*E3400</f>
        <v>100331.04716113248</v>
      </c>
      <c r="I3400" s="46"/>
      <c r="J3400" s="261" t="s">
        <v>1527</v>
      </c>
    </row>
    <row r="3401" spans="2:10" ht="16.149999999999999" customHeight="1" x14ac:dyDescent="0.25">
      <c r="B3401" s="293"/>
      <c r="C3401" s="64"/>
      <c r="D3401" s="70"/>
      <c r="E3401" s="45"/>
      <c r="F3401" s="22"/>
      <c r="G3401" s="46"/>
      <c r="H3401" s="46"/>
      <c r="I3401" s="47"/>
      <c r="J3401" s="60"/>
    </row>
    <row r="3402" spans="2:10" ht="16.149999999999999" customHeight="1" x14ac:dyDescent="0.25">
      <c r="B3402" s="293">
        <v>234</v>
      </c>
      <c r="C3402" s="73" t="s">
        <v>1528</v>
      </c>
      <c r="D3402" s="70"/>
      <c r="E3402" s="45"/>
      <c r="F3402" s="22"/>
      <c r="G3402" s="46"/>
      <c r="H3402" s="46"/>
      <c r="I3402" s="47"/>
      <c r="J3402" s="60"/>
    </row>
    <row r="3403" spans="2:10" ht="16.149999999999999" customHeight="1" x14ac:dyDescent="0.25">
      <c r="B3403" s="293"/>
      <c r="C3403" s="64" t="s">
        <v>1529</v>
      </c>
      <c r="D3403" s="70"/>
      <c r="E3403" s="45"/>
      <c r="F3403" s="22"/>
      <c r="G3403" s="46"/>
      <c r="H3403" s="46"/>
      <c r="I3403" s="47"/>
      <c r="J3403" s="60"/>
    </row>
    <row r="3404" spans="2:10" ht="16.149999999999999" customHeight="1" x14ac:dyDescent="0.25">
      <c r="B3404" s="293"/>
      <c r="C3404" s="81" t="s">
        <v>677</v>
      </c>
      <c r="D3404" s="70" t="s">
        <v>34</v>
      </c>
      <c r="E3404" s="56">
        <v>187.60500000000002</v>
      </c>
      <c r="F3404" s="22"/>
      <c r="G3404" s="46">
        <v>905.76639798244605</v>
      </c>
      <c r="H3404" s="46">
        <f>G3404*E3404</f>
        <v>169926.30509349681</v>
      </c>
      <c r="I3404" s="46"/>
      <c r="J3404" s="60"/>
    </row>
    <row r="3405" spans="2:10" ht="16.149999999999999" customHeight="1" x14ac:dyDescent="0.25">
      <c r="B3405" s="293"/>
      <c r="C3405" s="64"/>
      <c r="D3405" s="70"/>
      <c r="E3405" s="45"/>
      <c r="F3405" s="22"/>
      <c r="G3405" s="46"/>
      <c r="H3405" s="46"/>
      <c r="I3405" s="47"/>
      <c r="J3405" s="60"/>
    </row>
    <row r="3406" spans="2:10" ht="16.149999999999999" customHeight="1" x14ac:dyDescent="0.25">
      <c r="B3406" s="293">
        <v>235</v>
      </c>
      <c r="C3406" s="75" t="s">
        <v>1530</v>
      </c>
      <c r="D3406" s="70"/>
      <c r="E3406" s="45"/>
      <c r="F3406" s="22"/>
      <c r="G3406" s="46"/>
      <c r="H3406" s="46"/>
      <c r="I3406" s="47"/>
      <c r="J3406" s="60"/>
    </row>
    <row r="3407" spans="2:10" ht="16.149999999999999" customHeight="1" x14ac:dyDescent="0.25">
      <c r="B3407" s="293"/>
      <c r="C3407" s="54" t="s">
        <v>1531</v>
      </c>
      <c r="D3407" s="70"/>
      <c r="E3407" s="45"/>
      <c r="F3407" s="22"/>
      <c r="G3407" s="46"/>
      <c r="H3407" s="46"/>
      <c r="I3407" s="47"/>
      <c r="J3407" s="60"/>
    </row>
    <row r="3408" spans="2:10" ht="16.149999999999999" customHeight="1" x14ac:dyDescent="0.25">
      <c r="B3408" s="293"/>
      <c r="C3408" s="64"/>
      <c r="D3408" s="70" t="s">
        <v>18</v>
      </c>
      <c r="E3408" s="56">
        <v>1</v>
      </c>
      <c r="F3408" s="22"/>
      <c r="G3408" s="46">
        <v>1.3934867661268397E-6</v>
      </c>
      <c r="H3408" s="46">
        <f>G3408*E3408</f>
        <v>1.3934867661268397E-6</v>
      </c>
      <c r="I3408" s="46"/>
      <c r="J3408" s="261" t="s">
        <v>1532</v>
      </c>
    </row>
    <row r="3409" spans="2:10" ht="16.149999999999999" customHeight="1" x14ac:dyDescent="0.25">
      <c r="B3409" s="293"/>
      <c r="C3409" s="64"/>
      <c r="D3409" s="70"/>
      <c r="E3409" s="45"/>
      <c r="F3409" s="22"/>
      <c r="G3409" s="46"/>
      <c r="H3409" s="46"/>
      <c r="I3409" s="47"/>
      <c r="J3409" s="60"/>
    </row>
    <row r="3410" spans="2:10" ht="16.149999999999999" customHeight="1" x14ac:dyDescent="0.25">
      <c r="B3410" s="293">
        <v>236</v>
      </c>
      <c r="C3410" s="73" t="s">
        <v>1533</v>
      </c>
      <c r="D3410" s="70"/>
      <c r="E3410" s="45"/>
      <c r="F3410" s="22"/>
      <c r="G3410" s="46"/>
      <c r="H3410" s="46"/>
      <c r="I3410" s="47"/>
      <c r="J3410" s="60"/>
    </row>
    <row r="3411" spans="2:10" ht="16.149999999999999" customHeight="1" x14ac:dyDescent="0.25">
      <c r="B3411" s="293"/>
      <c r="C3411" s="64" t="s">
        <v>1534</v>
      </c>
      <c r="D3411" s="70"/>
      <c r="E3411" s="45"/>
      <c r="F3411" s="22"/>
      <c r="G3411" s="46"/>
      <c r="H3411" s="46"/>
      <c r="I3411" s="47"/>
      <c r="J3411" s="60"/>
    </row>
    <row r="3412" spans="2:10" ht="16.149999999999999" customHeight="1" x14ac:dyDescent="0.25">
      <c r="B3412" s="293"/>
      <c r="C3412" s="81" t="s">
        <v>1535</v>
      </c>
      <c r="D3412" s="70" t="s">
        <v>21</v>
      </c>
      <c r="E3412" s="56">
        <v>4</v>
      </c>
      <c r="F3412" s="22"/>
      <c r="G3412" s="46">
        <v>696.74338306341997</v>
      </c>
      <c r="H3412" s="46">
        <f>G3412*E3412</f>
        <v>2786.9735322536799</v>
      </c>
      <c r="I3412" s="46"/>
      <c r="J3412" s="60"/>
    </row>
    <row r="3413" spans="2:10" ht="16.149999999999999" customHeight="1" x14ac:dyDescent="0.25">
      <c r="B3413" s="293"/>
      <c r="C3413" s="64"/>
      <c r="D3413" s="70"/>
      <c r="E3413" s="45"/>
      <c r="F3413" s="22"/>
      <c r="G3413" s="46"/>
      <c r="H3413" s="46"/>
      <c r="I3413" s="47"/>
      <c r="J3413" s="60"/>
    </row>
    <row r="3414" spans="2:10" ht="16.149999999999999" customHeight="1" x14ac:dyDescent="0.25">
      <c r="B3414" s="293">
        <v>237</v>
      </c>
      <c r="C3414" s="73" t="s">
        <v>1536</v>
      </c>
      <c r="D3414" s="70"/>
      <c r="E3414" s="45"/>
      <c r="F3414" s="22"/>
      <c r="G3414" s="46"/>
      <c r="H3414" s="46"/>
      <c r="I3414" s="47"/>
      <c r="J3414" s="60"/>
    </row>
    <row r="3415" spans="2:10" ht="16.149999999999999" customHeight="1" x14ac:dyDescent="0.25">
      <c r="B3415" s="293"/>
      <c r="C3415" s="64" t="s">
        <v>1537</v>
      </c>
      <c r="D3415" s="70"/>
      <c r="E3415" s="45"/>
      <c r="F3415" s="22"/>
      <c r="G3415" s="46"/>
      <c r="H3415" s="46"/>
      <c r="I3415" s="47"/>
      <c r="J3415" s="60"/>
    </row>
    <row r="3416" spans="2:10" ht="43.5" customHeight="1" x14ac:dyDescent="0.25">
      <c r="B3416" s="293"/>
      <c r="C3416" s="81" t="s">
        <v>1535</v>
      </c>
      <c r="D3416" s="70" t="s">
        <v>21</v>
      </c>
      <c r="E3416" s="56">
        <v>2</v>
      </c>
      <c r="F3416" s="22"/>
      <c r="G3416" s="46">
        <v>1.3934867661268397E-6</v>
      </c>
      <c r="H3416" s="46">
        <f>G3416*E3416</f>
        <v>2.7869735322536795E-6</v>
      </c>
      <c r="I3416" s="46"/>
      <c r="J3416" s="283" t="s">
        <v>1538</v>
      </c>
    </row>
    <row r="3417" spans="2:10" ht="16.149999999999999" customHeight="1" x14ac:dyDescent="0.25">
      <c r="B3417" s="293"/>
      <c r="C3417" s="81"/>
      <c r="D3417" s="70"/>
      <c r="E3417" s="45"/>
      <c r="F3417" s="22"/>
      <c r="G3417" s="46"/>
      <c r="H3417" s="46"/>
      <c r="I3417" s="47"/>
      <c r="J3417" s="60"/>
    </row>
    <row r="3418" spans="2:10" ht="16.149999999999999" customHeight="1" x14ac:dyDescent="0.25">
      <c r="B3418" s="293">
        <v>238</v>
      </c>
      <c r="C3418" s="73" t="s">
        <v>1539</v>
      </c>
      <c r="D3418" s="70"/>
      <c r="E3418" s="45"/>
      <c r="F3418" s="22"/>
      <c r="G3418" s="46"/>
      <c r="H3418" s="46"/>
      <c r="I3418" s="71"/>
      <c r="J3418" s="260"/>
    </row>
    <row r="3419" spans="2:10" ht="16.149999999999999" customHeight="1" x14ac:dyDescent="0.25">
      <c r="B3419" s="293"/>
      <c r="C3419" s="64" t="s">
        <v>1540</v>
      </c>
      <c r="D3419" s="70"/>
      <c r="E3419" s="45"/>
      <c r="F3419" s="22"/>
      <c r="G3419" s="46"/>
      <c r="H3419" s="46"/>
      <c r="I3419" s="71"/>
      <c r="J3419" s="260"/>
    </row>
    <row r="3420" spans="2:10" ht="16.149999999999999" customHeight="1" x14ac:dyDescent="0.25">
      <c r="B3420" s="293"/>
      <c r="C3420" s="81" t="s">
        <v>1541</v>
      </c>
      <c r="D3420" s="70"/>
      <c r="E3420" s="45">
        <v>2.3100000000000005</v>
      </c>
      <c r="F3420" s="22"/>
      <c r="G3420" s="46"/>
      <c r="H3420" s="46"/>
      <c r="I3420" s="71"/>
      <c r="J3420" s="260"/>
    </row>
    <row r="3421" spans="2:10" ht="16.149999999999999" customHeight="1" x14ac:dyDescent="0.25">
      <c r="B3421" s="293"/>
      <c r="C3421" s="81" t="s">
        <v>1542</v>
      </c>
      <c r="D3421" s="70"/>
      <c r="E3421" s="45">
        <v>1.6830000000000003</v>
      </c>
      <c r="F3421" s="22"/>
      <c r="G3421" s="46"/>
      <c r="H3421" s="46"/>
      <c r="I3421" s="71"/>
      <c r="J3421" s="260"/>
    </row>
    <row r="3422" spans="2:10" ht="16.149999999999999" customHeight="1" x14ac:dyDescent="0.25">
      <c r="B3422" s="293"/>
      <c r="C3422" s="81" t="s">
        <v>1543</v>
      </c>
      <c r="D3422" s="70"/>
      <c r="E3422" s="45">
        <v>3.7840000000000003</v>
      </c>
      <c r="F3422" s="22"/>
      <c r="G3422" s="46"/>
      <c r="H3422" s="46"/>
      <c r="I3422" s="71"/>
      <c r="J3422" s="260"/>
    </row>
    <row r="3423" spans="2:10" ht="16.149999999999999" customHeight="1" x14ac:dyDescent="0.25">
      <c r="B3423" s="293"/>
      <c r="C3423" s="81" t="s">
        <v>1544</v>
      </c>
      <c r="D3423" s="70"/>
      <c r="E3423" s="45">
        <v>2.3100000000000005</v>
      </c>
      <c r="F3423" s="22"/>
      <c r="G3423" s="46"/>
      <c r="H3423" s="46"/>
      <c r="I3423" s="71"/>
      <c r="J3423" s="260"/>
    </row>
    <row r="3424" spans="2:10" ht="16.149999999999999" customHeight="1" x14ac:dyDescent="0.25">
      <c r="B3424" s="293"/>
      <c r="C3424" s="81" t="s">
        <v>1545</v>
      </c>
      <c r="D3424" s="70"/>
      <c r="E3424" s="45">
        <v>5.1260000000000003</v>
      </c>
      <c r="F3424" s="22"/>
      <c r="G3424" s="46"/>
      <c r="H3424" s="46"/>
      <c r="I3424" s="71"/>
      <c r="J3424" s="260"/>
    </row>
    <row r="3425" spans="2:10" ht="16.149999999999999" customHeight="1" x14ac:dyDescent="0.25">
      <c r="B3425" s="293"/>
      <c r="C3425" s="81" t="s">
        <v>1546</v>
      </c>
      <c r="D3425" s="70"/>
      <c r="E3425" s="45">
        <v>3.7840000000000003</v>
      </c>
      <c r="F3425" s="22"/>
      <c r="G3425" s="46"/>
      <c r="H3425" s="46"/>
      <c r="I3425" s="71"/>
      <c r="J3425" s="260"/>
    </row>
    <row r="3426" spans="2:10" ht="16.149999999999999" customHeight="1" x14ac:dyDescent="0.25">
      <c r="B3426" s="293"/>
      <c r="C3426" s="81" t="s">
        <v>1547</v>
      </c>
      <c r="D3426" s="70"/>
      <c r="E3426" s="45">
        <v>6.3250000000000002</v>
      </c>
      <c r="F3426" s="22"/>
      <c r="G3426" s="46"/>
      <c r="H3426" s="46"/>
      <c r="I3426" s="71"/>
      <c r="J3426" s="260"/>
    </row>
    <row r="3427" spans="2:10" ht="16.149999999999999" customHeight="1" x14ac:dyDescent="0.25">
      <c r="B3427" s="293"/>
      <c r="C3427" s="81" t="s">
        <v>1548</v>
      </c>
      <c r="D3427" s="70"/>
      <c r="E3427" s="45">
        <v>3.7840000000000003</v>
      </c>
      <c r="F3427" s="22"/>
      <c r="G3427" s="46"/>
      <c r="H3427" s="46"/>
      <c r="I3427" s="71"/>
      <c r="J3427" s="260"/>
    </row>
    <row r="3428" spans="2:10" ht="16.149999999999999" customHeight="1" x14ac:dyDescent="0.25">
      <c r="B3428" s="293"/>
      <c r="C3428" s="81" t="s">
        <v>1549</v>
      </c>
      <c r="D3428" s="70"/>
      <c r="E3428" s="45">
        <v>14.663000000000002</v>
      </c>
      <c r="F3428" s="22"/>
      <c r="G3428" s="46"/>
      <c r="H3428" s="46"/>
      <c r="I3428" s="71"/>
      <c r="J3428" s="260"/>
    </row>
    <row r="3429" spans="2:10" ht="16.149999999999999" customHeight="1" x14ac:dyDescent="0.25">
      <c r="B3429" s="293"/>
      <c r="C3429" s="81" t="s">
        <v>1550</v>
      </c>
      <c r="D3429" s="70"/>
      <c r="E3429" s="45">
        <v>3.7840000000000003</v>
      </c>
      <c r="F3429" s="22"/>
      <c r="G3429" s="46"/>
      <c r="H3429" s="46"/>
      <c r="I3429" s="71"/>
      <c r="J3429" s="260"/>
    </row>
    <row r="3430" spans="2:10" ht="16.149999999999999" customHeight="1" x14ac:dyDescent="0.25">
      <c r="B3430" s="293"/>
      <c r="C3430" s="81" t="s">
        <v>1551</v>
      </c>
      <c r="D3430" s="70"/>
      <c r="E3430" s="45">
        <v>6.3250000000000002</v>
      </c>
      <c r="F3430" s="22"/>
      <c r="G3430" s="46"/>
      <c r="H3430" s="46"/>
      <c r="I3430" s="71"/>
      <c r="J3430" s="260"/>
    </row>
    <row r="3431" spans="2:10" ht="16.149999999999999" customHeight="1" x14ac:dyDescent="0.25">
      <c r="B3431" s="293"/>
      <c r="C3431" s="81" t="s">
        <v>1552</v>
      </c>
      <c r="D3431" s="70"/>
      <c r="E3431" s="45">
        <v>8.2060000000000013</v>
      </c>
      <c r="F3431" s="22"/>
      <c r="G3431" s="46"/>
      <c r="H3431" s="46"/>
      <c r="I3431" s="71"/>
      <c r="J3431" s="260"/>
    </row>
    <row r="3432" spans="2:10" ht="16.149999999999999" customHeight="1" x14ac:dyDescent="0.25">
      <c r="B3432" s="293"/>
      <c r="C3432" s="81" t="s">
        <v>1553</v>
      </c>
      <c r="D3432" s="70"/>
      <c r="E3432" s="45">
        <v>5.1920000000000002</v>
      </c>
      <c r="F3432" s="22"/>
      <c r="G3432" s="46"/>
      <c r="H3432" s="46"/>
      <c r="I3432" s="71"/>
      <c r="J3432" s="260"/>
    </row>
    <row r="3433" spans="2:10" ht="16.149999999999999" customHeight="1" x14ac:dyDescent="0.25">
      <c r="B3433" s="293"/>
      <c r="C3433" s="81" t="s">
        <v>1554</v>
      </c>
      <c r="D3433" s="70"/>
      <c r="E3433" s="45">
        <v>9.4819999999999993</v>
      </c>
      <c r="F3433" s="22"/>
      <c r="G3433" s="46"/>
      <c r="H3433" s="46"/>
      <c r="I3433" s="71"/>
      <c r="J3433" s="260"/>
    </row>
    <row r="3434" spans="2:10" ht="16.149999999999999" customHeight="1" x14ac:dyDescent="0.25">
      <c r="B3434" s="293"/>
      <c r="C3434" s="81" t="s">
        <v>1555</v>
      </c>
      <c r="D3434" s="70"/>
      <c r="E3434" s="45">
        <v>4.3120000000000003</v>
      </c>
      <c r="F3434" s="22"/>
      <c r="G3434" s="46"/>
      <c r="H3434" s="46"/>
      <c r="I3434" s="71"/>
      <c r="J3434" s="260"/>
    </row>
    <row r="3435" spans="2:10" ht="16.149999999999999" customHeight="1" x14ac:dyDescent="0.25">
      <c r="B3435" s="293"/>
      <c r="C3435" s="81"/>
      <c r="D3435" s="70" t="s">
        <v>84</v>
      </c>
      <c r="E3435" s="56">
        <v>81.070000000000007</v>
      </c>
      <c r="F3435" s="22"/>
      <c r="G3435" s="46">
        <v>306.56708854790475</v>
      </c>
      <c r="H3435" s="46">
        <f>G3435*E3435</f>
        <v>24853.393868578642</v>
      </c>
      <c r="I3435" s="46"/>
      <c r="J3435" s="260"/>
    </row>
    <row r="3436" spans="2:10" ht="16.149999999999999" customHeight="1" x14ac:dyDescent="0.25">
      <c r="B3436" s="293"/>
      <c r="C3436" s="81"/>
      <c r="D3436" s="70"/>
      <c r="E3436" s="45"/>
      <c r="F3436" s="22"/>
      <c r="G3436" s="46"/>
      <c r="H3436" s="46"/>
      <c r="I3436" s="71"/>
      <c r="J3436" s="260"/>
    </row>
    <row r="3437" spans="2:10" ht="16.149999999999999" customHeight="1" x14ac:dyDescent="0.25">
      <c r="B3437" s="293">
        <v>239</v>
      </c>
      <c r="C3437" s="73" t="s">
        <v>1556</v>
      </c>
      <c r="D3437" s="70"/>
      <c r="E3437" s="117"/>
      <c r="F3437" s="22"/>
      <c r="G3437" s="118"/>
      <c r="H3437" s="118"/>
      <c r="I3437" s="117"/>
      <c r="J3437" s="278"/>
    </row>
    <row r="3438" spans="2:10" ht="16.149999999999999" customHeight="1" x14ac:dyDescent="0.25">
      <c r="B3438" s="293"/>
      <c r="C3438" s="64" t="s">
        <v>1557</v>
      </c>
      <c r="D3438" s="70"/>
      <c r="E3438" s="117"/>
      <c r="F3438" s="22"/>
      <c r="G3438" s="118"/>
      <c r="H3438" s="118"/>
      <c r="I3438" s="117"/>
      <c r="J3438" s="278"/>
    </row>
    <row r="3439" spans="2:10" ht="16.149999999999999" customHeight="1" x14ac:dyDescent="0.25">
      <c r="B3439" s="293"/>
      <c r="C3439" s="81" t="s">
        <v>1558</v>
      </c>
      <c r="D3439" s="70" t="s">
        <v>18</v>
      </c>
      <c r="E3439" s="120">
        <v>18</v>
      </c>
      <c r="F3439" s="22"/>
      <c r="G3439" s="118">
        <v>11147.89412901472</v>
      </c>
      <c r="H3439" s="118">
        <f>G3439*E3439</f>
        <v>200662.09432226495</v>
      </c>
      <c r="I3439" s="118"/>
      <c r="J3439" s="278"/>
    </row>
    <row r="3440" spans="2:10" ht="16.149999999999999" customHeight="1" x14ac:dyDescent="0.25">
      <c r="B3440" s="293"/>
      <c r="C3440" s="64"/>
      <c r="D3440" s="70"/>
      <c r="E3440" s="117"/>
      <c r="F3440" s="22"/>
      <c r="G3440" s="118"/>
      <c r="H3440" s="118"/>
      <c r="I3440" s="117"/>
      <c r="J3440" s="278"/>
    </row>
    <row r="3441" spans="2:10" ht="16.149999999999999" customHeight="1" x14ac:dyDescent="0.25">
      <c r="B3441" s="300" t="s">
        <v>1559</v>
      </c>
      <c r="C3441" s="159" t="s">
        <v>1560</v>
      </c>
      <c r="D3441" s="159"/>
      <c r="E3441" s="159"/>
      <c r="F3441" s="22"/>
      <c r="G3441" s="191"/>
      <c r="H3441" s="191"/>
      <c r="I3441" s="164">
        <f>H3445+H3449+H3450+H3454+H3461+H3469+H3472+H3479+H3485+H3491+H3497+H3500+H3504+H3508+H3512+H3516+H3520</f>
        <v>209964.88655911884</v>
      </c>
      <c r="J3441" s="184"/>
    </row>
    <row r="3442" spans="2:10" ht="16.149999999999999" customHeight="1" x14ac:dyDescent="0.25">
      <c r="B3442" s="291"/>
      <c r="C3442" s="75"/>
      <c r="D3442" s="176"/>
      <c r="E3442" s="176"/>
      <c r="F3442" s="22"/>
      <c r="G3442" s="192"/>
      <c r="H3442" s="192"/>
      <c r="I3442" s="47"/>
      <c r="J3442" s="279"/>
    </row>
    <row r="3443" spans="2:10" ht="16.149999999999999" customHeight="1" x14ac:dyDescent="0.25">
      <c r="B3443" s="293">
        <v>240</v>
      </c>
      <c r="C3443" s="64" t="s">
        <v>1561</v>
      </c>
      <c r="D3443" s="70"/>
      <c r="E3443" s="45"/>
      <c r="F3443" s="22"/>
      <c r="G3443" s="46"/>
      <c r="H3443" s="46"/>
      <c r="I3443" s="47"/>
      <c r="J3443" s="60"/>
    </row>
    <row r="3444" spans="2:10" ht="16.149999999999999" customHeight="1" x14ac:dyDescent="0.25">
      <c r="B3444" s="293"/>
      <c r="C3444" s="97" t="s">
        <v>1562</v>
      </c>
      <c r="D3444" s="70"/>
      <c r="E3444" s="45"/>
      <c r="F3444" s="22"/>
      <c r="G3444" s="46"/>
      <c r="H3444" s="46"/>
      <c r="I3444" s="47"/>
      <c r="J3444" s="60"/>
    </row>
    <row r="3445" spans="2:10" ht="16.149999999999999" customHeight="1" x14ac:dyDescent="0.25">
      <c r="B3445" s="293"/>
      <c r="C3445" s="64" t="s">
        <v>1563</v>
      </c>
      <c r="D3445" s="70" t="s">
        <v>84</v>
      </c>
      <c r="E3445" s="56">
        <v>50.6</v>
      </c>
      <c r="F3445" s="22"/>
      <c r="G3445" s="46">
        <v>4.8772036814439392</v>
      </c>
      <c r="H3445" s="46">
        <f>G3445*E3445</f>
        <v>246.78650628106334</v>
      </c>
      <c r="I3445" s="46"/>
      <c r="J3445" s="60"/>
    </row>
    <row r="3446" spans="2:10" ht="16.149999999999999" customHeight="1" x14ac:dyDescent="0.25">
      <c r="B3446" s="293"/>
      <c r="C3446" s="81"/>
      <c r="D3446" s="70"/>
      <c r="E3446" s="45"/>
      <c r="F3446" s="22"/>
      <c r="G3446" s="46"/>
      <c r="H3446" s="46"/>
      <c r="I3446" s="47"/>
      <c r="J3446" s="60"/>
    </row>
    <row r="3447" spans="2:10" ht="16.149999999999999" customHeight="1" x14ac:dyDescent="0.25">
      <c r="B3447" s="293">
        <v>241</v>
      </c>
      <c r="C3447" s="64" t="s">
        <v>1564</v>
      </c>
      <c r="D3447" s="70"/>
      <c r="E3447" s="45"/>
      <c r="F3447" s="22"/>
      <c r="G3447" s="46"/>
      <c r="H3447" s="46"/>
      <c r="I3447" s="47"/>
      <c r="J3447" s="60"/>
    </row>
    <row r="3448" spans="2:10" ht="16.149999999999999" customHeight="1" x14ac:dyDescent="0.25">
      <c r="B3448" s="293"/>
      <c r="C3448" s="97" t="s">
        <v>1565</v>
      </c>
      <c r="D3448" s="70"/>
      <c r="E3448" s="45"/>
      <c r="F3448" s="22"/>
      <c r="G3448" s="46"/>
      <c r="H3448" s="46"/>
      <c r="I3448" s="47"/>
      <c r="J3448" s="60"/>
    </row>
    <row r="3449" spans="2:10" ht="16.149999999999999" customHeight="1" x14ac:dyDescent="0.25">
      <c r="B3449" s="293"/>
      <c r="C3449" s="64" t="s">
        <v>1566</v>
      </c>
      <c r="D3449" s="70" t="s">
        <v>34</v>
      </c>
      <c r="E3449" s="56">
        <v>50.6</v>
      </c>
      <c r="F3449" s="22"/>
      <c r="G3449" s="46">
        <v>20.902301491902598</v>
      </c>
      <c r="H3449" s="46">
        <f>G3449*E3449</f>
        <v>1057.6564554902716</v>
      </c>
      <c r="I3449" s="46"/>
      <c r="J3449" s="60"/>
    </row>
    <row r="3450" spans="2:10" ht="16.149999999999999" customHeight="1" x14ac:dyDescent="0.25">
      <c r="B3450" s="293"/>
      <c r="C3450" s="81" t="s">
        <v>1567</v>
      </c>
      <c r="D3450" s="70" t="s">
        <v>34</v>
      </c>
      <c r="E3450" s="56">
        <v>261.8</v>
      </c>
      <c r="F3450" s="22"/>
      <c r="G3450" s="46">
        <v>20.902301491902598</v>
      </c>
      <c r="H3450" s="46">
        <f>G3450*E3450</f>
        <v>5472.2225305801003</v>
      </c>
      <c r="I3450" s="46"/>
      <c r="J3450" s="60"/>
    </row>
    <row r="3451" spans="2:10" ht="16.149999999999999" customHeight="1" x14ac:dyDescent="0.25">
      <c r="B3451" s="293"/>
      <c r="C3451" s="81"/>
      <c r="D3451" s="70"/>
      <c r="E3451" s="45"/>
      <c r="F3451" s="22"/>
      <c r="G3451" s="46"/>
      <c r="H3451" s="46"/>
      <c r="I3451" s="47"/>
      <c r="J3451" s="60"/>
    </row>
    <row r="3452" spans="2:10" ht="16.149999999999999" customHeight="1" x14ac:dyDescent="0.25">
      <c r="B3452" s="293">
        <v>242</v>
      </c>
      <c r="C3452" s="54" t="s">
        <v>1568</v>
      </c>
      <c r="D3452" s="70"/>
      <c r="E3452" s="45"/>
      <c r="F3452" s="22"/>
      <c r="G3452" s="46"/>
      <c r="H3452" s="46"/>
      <c r="I3452" s="47"/>
      <c r="J3452" s="60"/>
    </row>
    <row r="3453" spans="2:10" ht="16.149999999999999" customHeight="1" x14ac:dyDescent="0.25">
      <c r="B3453" s="293"/>
      <c r="C3453" s="75" t="s">
        <v>1569</v>
      </c>
      <c r="D3453" s="70"/>
      <c r="E3453" s="45"/>
      <c r="F3453" s="22"/>
      <c r="G3453" s="46"/>
      <c r="H3453" s="46"/>
      <c r="I3453" s="47"/>
      <c r="J3453" s="60"/>
    </row>
    <row r="3454" spans="2:10" ht="16.149999999999999" customHeight="1" x14ac:dyDescent="0.25">
      <c r="B3454" s="293"/>
      <c r="C3454" s="64" t="s">
        <v>1567</v>
      </c>
      <c r="D3454" s="70" t="s">
        <v>34</v>
      </c>
      <c r="E3454" s="56">
        <v>261.8</v>
      </c>
      <c r="F3454" s="22"/>
      <c r="G3454" s="46">
        <v>55.739470645073595</v>
      </c>
      <c r="H3454" s="46">
        <f>G3454*E3454</f>
        <v>14592.593414880268</v>
      </c>
      <c r="I3454" s="46"/>
      <c r="J3454" s="60"/>
    </row>
    <row r="3455" spans="2:10" ht="16.149999999999999" customHeight="1" x14ac:dyDescent="0.25">
      <c r="B3455" s="293"/>
      <c r="C3455" s="81"/>
      <c r="D3455" s="70"/>
      <c r="E3455" s="45"/>
      <c r="F3455" s="22"/>
      <c r="G3455" s="46"/>
      <c r="H3455" s="46"/>
      <c r="I3455" s="47"/>
      <c r="J3455" s="60"/>
    </row>
    <row r="3456" spans="2:10" ht="16.149999999999999" customHeight="1" x14ac:dyDescent="0.25">
      <c r="B3456" s="293">
        <v>243</v>
      </c>
      <c r="C3456" s="54" t="s">
        <v>1570</v>
      </c>
      <c r="D3456" s="70"/>
      <c r="E3456" s="45"/>
      <c r="F3456" s="22"/>
      <c r="G3456" s="46"/>
      <c r="H3456" s="46"/>
      <c r="I3456" s="47"/>
      <c r="J3456" s="60"/>
    </row>
    <row r="3457" spans="2:10" ht="16.149999999999999" customHeight="1" x14ac:dyDescent="0.25">
      <c r="B3457" s="293"/>
      <c r="C3457" s="97" t="s">
        <v>1571</v>
      </c>
      <c r="D3457" s="70"/>
      <c r="E3457" s="45"/>
      <c r="F3457" s="22"/>
      <c r="G3457" s="46"/>
      <c r="H3457" s="46"/>
      <c r="I3457" s="47"/>
      <c r="J3457" s="60"/>
    </row>
    <row r="3458" spans="2:10" x14ac:dyDescent="0.25">
      <c r="B3458" s="293"/>
      <c r="C3458" s="53" t="s">
        <v>1572</v>
      </c>
      <c r="D3458" s="70"/>
      <c r="E3458" s="45">
        <v>18.700000000000003</v>
      </c>
      <c r="F3458" s="22"/>
      <c r="G3458" s="46"/>
      <c r="H3458" s="46"/>
      <c r="I3458" s="47"/>
      <c r="J3458" s="60"/>
    </row>
    <row r="3459" spans="2:10" x14ac:dyDescent="0.25">
      <c r="B3459" s="293"/>
      <c r="C3459" s="54" t="s">
        <v>1573</v>
      </c>
      <c r="D3459" s="70"/>
      <c r="E3459" s="45">
        <v>6.0500000000000007</v>
      </c>
      <c r="F3459" s="22"/>
      <c r="G3459" s="46"/>
      <c r="H3459" s="46"/>
      <c r="I3459" s="47"/>
      <c r="J3459" s="60"/>
    </row>
    <row r="3460" spans="2:10" ht="30" x14ac:dyDescent="0.25">
      <c r="B3460" s="293"/>
      <c r="C3460" s="54" t="s">
        <v>1574</v>
      </c>
      <c r="D3460" s="70"/>
      <c r="E3460" s="45">
        <v>63.800000000000004</v>
      </c>
      <c r="F3460" s="22"/>
      <c r="G3460" s="46"/>
      <c r="H3460" s="46"/>
      <c r="I3460" s="47"/>
      <c r="J3460" s="60"/>
    </row>
    <row r="3461" spans="2:10" x14ac:dyDescent="0.25">
      <c r="B3461" s="293"/>
      <c r="C3461" s="81"/>
      <c r="D3461" s="70" t="s">
        <v>34</v>
      </c>
      <c r="E3461" s="56">
        <v>88.550000000000011</v>
      </c>
      <c r="F3461" s="22"/>
      <c r="G3461" s="46">
        <v>20.902301491902598</v>
      </c>
      <c r="H3461" s="46">
        <f>G3461*E3461</f>
        <v>1850.8987971079753</v>
      </c>
      <c r="I3461" s="46"/>
      <c r="J3461" s="60"/>
    </row>
    <row r="3462" spans="2:10" x14ac:dyDescent="0.25">
      <c r="B3462" s="293"/>
      <c r="C3462" s="64"/>
      <c r="D3462" s="70"/>
      <c r="E3462" s="45"/>
      <c r="F3462" s="22"/>
      <c r="G3462" s="46"/>
      <c r="H3462" s="46"/>
      <c r="I3462" s="47"/>
      <c r="J3462" s="60"/>
    </row>
    <row r="3463" spans="2:10" ht="16.149999999999999" customHeight="1" x14ac:dyDescent="0.25">
      <c r="B3463" s="293">
        <v>244</v>
      </c>
      <c r="C3463" s="64" t="s">
        <v>1575</v>
      </c>
      <c r="D3463" s="70"/>
      <c r="E3463" s="45"/>
      <c r="F3463" s="22"/>
      <c r="G3463" s="46"/>
      <c r="H3463" s="46"/>
      <c r="I3463" s="47"/>
      <c r="J3463" s="60"/>
    </row>
    <row r="3464" spans="2:10" ht="15.75" customHeight="1" x14ac:dyDescent="0.25">
      <c r="B3464" s="293"/>
      <c r="C3464" s="97" t="s">
        <v>1576</v>
      </c>
      <c r="D3464" s="70"/>
      <c r="E3464" s="45"/>
      <c r="F3464" s="22"/>
      <c r="G3464" s="46"/>
      <c r="H3464" s="46"/>
      <c r="I3464" s="47"/>
      <c r="J3464" s="60"/>
    </row>
    <row r="3465" spans="2:10" ht="16.149999999999999" customHeight="1" x14ac:dyDescent="0.25">
      <c r="B3465" s="293"/>
      <c r="C3465" s="59" t="s">
        <v>1577</v>
      </c>
      <c r="D3465" s="70"/>
      <c r="E3465" s="45">
        <v>27.280000000000005</v>
      </c>
      <c r="F3465" s="22"/>
      <c r="G3465" s="46"/>
      <c r="H3465" s="46"/>
      <c r="I3465" s="47"/>
      <c r="J3465" s="60"/>
    </row>
    <row r="3466" spans="2:10" ht="15" customHeight="1" x14ac:dyDescent="0.25">
      <c r="B3466" s="293"/>
      <c r="C3466" s="81" t="s">
        <v>1572</v>
      </c>
      <c r="D3466" s="70"/>
      <c r="E3466" s="45">
        <v>22.44</v>
      </c>
      <c r="F3466" s="22"/>
      <c r="G3466" s="46"/>
      <c r="H3466" s="46"/>
      <c r="I3466" s="47"/>
      <c r="J3466" s="60"/>
    </row>
    <row r="3467" spans="2:10" ht="15" customHeight="1" x14ac:dyDescent="0.25">
      <c r="B3467" s="293"/>
      <c r="C3467" s="115" t="s">
        <v>1578</v>
      </c>
      <c r="D3467" s="70"/>
      <c r="E3467" s="45">
        <v>9.0750000000000011</v>
      </c>
      <c r="F3467" s="22"/>
      <c r="G3467" s="46"/>
      <c r="H3467" s="46"/>
      <c r="I3467" s="47"/>
      <c r="J3467" s="60"/>
    </row>
    <row r="3468" spans="2:10" ht="30" customHeight="1" x14ac:dyDescent="0.25">
      <c r="B3468" s="293"/>
      <c r="C3468" s="115" t="s">
        <v>1579</v>
      </c>
      <c r="D3468" s="70"/>
      <c r="E3468" s="45">
        <v>51.040000000000013</v>
      </c>
      <c r="F3468" s="22"/>
      <c r="G3468" s="46"/>
      <c r="H3468" s="46"/>
      <c r="I3468" s="47"/>
      <c r="J3468" s="60"/>
    </row>
    <row r="3469" spans="2:10" x14ac:dyDescent="0.25">
      <c r="B3469" s="293"/>
      <c r="C3469" s="81"/>
      <c r="D3469" s="70" t="s">
        <v>294</v>
      </c>
      <c r="E3469" s="56">
        <v>109.83500000000002</v>
      </c>
      <c r="F3469" s="22"/>
      <c r="G3469" s="46">
        <v>153.28354427395237</v>
      </c>
      <c r="H3469" s="46">
        <f>G3469*E3469</f>
        <v>16835.898085329562</v>
      </c>
      <c r="I3469" s="46"/>
      <c r="J3469" s="60"/>
    </row>
    <row r="3470" spans="2:10" ht="16.149999999999999" customHeight="1" x14ac:dyDescent="0.25">
      <c r="B3470" s="293">
        <v>245</v>
      </c>
      <c r="C3470" s="64" t="s">
        <v>1580</v>
      </c>
      <c r="D3470" s="70"/>
      <c r="E3470" s="45"/>
      <c r="F3470" s="22"/>
      <c r="G3470" s="46"/>
      <c r="H3470" s="46"/>
      <c r="I3470" s="47"/>
      <c r="J3470" s="60"/>
    </row>
    <row r="3471" spans="2:10" ht="16.149999999999999" customHeight="1" x14ac:dyDescent="0.25">
      <c r="B3471" s="293"/>
      <c r="C3471" s="73" t="s">
        <v>1581</v>
      </c>
      <c r="D3471" s="70"/>
      <c r="E3471" s="45"/>
      <c r="F3471" s="22"/>
      <c r="G3471" s="46"/>
      <c r="H3471" s="46"/>
      <c r="I3471" s="47"/>
      <c r="J3471" s="60"/>
    </row>
    <row r="3472" spans="2:10" ht="16.149999999999999" customHeight="1" x14ac:dyDescent="0.25">
      <c r="B3472" s="293"/>
      <c r="C3472" s="64"/>
      <c r="D3472" s="70" t="s">
        <v>294</v>
      </c>
      <c r="E3472" s="56">
        <v>104.34325000000001</v>
      </c>
      <c r="F3472" s="22"/>
      <c r="G3472" s="194">
        <v>111.47894129014719</v>
      </c>
      <c r="H3472" s="46">
        <f>G3472*E3472</f>
        <v>11632.075040773152</v>
      </c>
      <c r="I3472" s="46"/>
      <c r="J3472" s="60"/>
    </row>
    <row r="3473" spans="2:10" ht="16.149999999999999" customHeight="1" x14ac:dyDescent="0.25">
      <c r="B3473" s="293"/>
      <c r="C3473" s="64"/>
      <c r="D3473" s="70"/>
      <c r="E3473" s="45"/>
      <c r="F3473" s="22"/>
      <c r="G3473" s="46"/>
      <c r="H3473" s="46"/>
      <c r="I3473" s="47"/>
      <c r="J3473" s="60"/>
    </row>
    <row r="3474" spans="2:10" ht="16.149999999999999" customHeight="1" x14ac:dyDescent="0.25">
      <c r="B3474" s="293">
        <v>246</v>
      </c>
      <c r="C3474" s="64" t="s">
        <v>1582</v>
      </c>
      <c r="D3474" s="70"/>
      <c r="E3474" s="45"/>
      <c r="F3474" s="22"/>
      <c r="G3474" s="46"/>
      <c r="H3474" s="46"/>
      <c r="I3474" s="47"/>
      <c r="J3474" s="60"/>
    </row>
    <row r="3475" spans="2:10" ht="16.149999999999999" customHeight="1" x14ac:dyDescent="0.25">
      <c r="B3475" s="293"/>
      <c r="C3475" s="97" t="s">
        <v>1583</v>
      </c>
      <c r="D3475" s="70"/>
      <c r="E3475" s="45"/>
      <c r="F3475" s="22"/>
      <c r="G3475" s="46"/>
      <c r="H3475" s="46"/>
      <c r="I3475" s="47"/>
      <c r="J3475" s="60"/>
    </row>
    <row r="3476" spans="2:10" x14ac:dyDescent="0.25">
      <c r="B3476" s="293"/>
      <c r="C3476" s="64" t="s">
        <v>1572</v>
      </c>
      <c r="D3476" s="70"/>
      <c r="E3476" s="45">
        <v>18.700000000000003</v>
      </c>
      <c r="F3476" s="22"/>
      <c r="G3476" s="46"/>
      <c r="H3476" s="46"/>
      <c r="I3476" s="47"/>
      <c r="J3476" s="60"/>
    </row>
    <row r="3477" spans="2:10" x14ac:dyDescent="0.25">
      <c r="B3477" s="293"/>
      <c r="C3477" s="115" t="s">
        <v>1573</v>
      </c>
      <c r="D3477" s="70"/>
      <c r="E3477" s="45">
        <v>6.0500000000000007</v>
      </c>
      <c r="F3477" s="22"/>
      <c r="G3477" s="46"/>
      <c r="H3477" s="46"/>
      <c r="I3477" s="47"/>
      <c r="J3477" s="60"/>
    </row>
    <row r="3478" spans="2:10" ht="30" x14ac:dyDescent="0.25">
      <c r="B3478" s="293"/>
      <c r="C3478" s="115" t="s">
        <v>1574</v>
      </c>
      <c r="D3478" s="70"/>
      <c r="E3478" s="45">
        <v>63.800000000000004</v>
      </c>
      <c r="F3478" s="22"/>
      <c r="G3478" s="46"/>
      <c r="H3478" s="46"/>
      <c r="I3478" s="47"/>
      <c r="J3478" s="60"/>
    </row>
    <row r="3479" spans="2:10" x14ac:dyDescent="0.25">
      <c r="B3479" s="293"/>
      <c r="C3479" s="115"/>
      <c r="D3479" s="70" t="s">
        <v>34</v>
      </c>
      <c r="E3479" s="56">
        <v>88.550000000000011</v>
      </c>
      <c r="F3479" s="22"/>
      <c r="G3479" s="46">
        <v>34.837169153170997</v>
      </c>
      <c r="H3479" s="46">
        <f>G3479*E3479</f>
        <v>3084.8313285132922</v>
      </c>
      <c r="I3479" s="46"/>
      <c r="J3479" s="60"/>
    </row>
    <row r="3480" spans="2:10" x14ac:dyDescent="0.25">
      <c r="B3480" s="293"/>
      <c r="C3480" s="64"/>
      <c r="D3480" s="70"/>
      <c r="E3480" s="45"/>
      <c r="F3480" s="22"/>
      <c r="G3480" s="46"/>
      <c r="H3480" s="46"/>
      <c r="I3480" s="47"/>
      <c r="J3480" s="60"/>
    </row>
    <row r="3481" spans="2:10" ht="16.149999999999999" customHeight="1" x14ac:dyDescent="0.25">
      <c r="B3481" s="293">
        <v>247</v>
      </c>
      <c r="C3481" s="64" t="s">
        <v>1584</v>
      </c>
      <c r="D3481" s="70"/>
      <c r="E3481" s="45"/>
      <c r="F3481" s="22"/>
      <c r="G3481" s="46"/>
      <c r="H3481" s="46"/>
      <c r="I3481" s="47"/>
      <c r="J3481" s="60"/>
    </row>
    <row r="3482" spans="2:10" ht="15.75" customHeight="1" x14ac:dyDescent="0.25">
      <c r="B3482" s="293"/>
      <c r="C3482" s="73" t="s">
        <v>1585</v>
      </c>
      <c r="D3482" s="70"/>
      <c r="E3482" s="45"/>
      <c r="F3482" s="22"/>
      <c r="G3482" s="46"/>
      <c r="H3482" s="46"/>
      <c r="I3482" s="47"/>
      <c r="J3482" s="60"/>
    </row>
    <row r="3483" spans="2:10" x14ac:dyDescent="0.25">
      <c r="B3483" s="293"/>
      <c r="C3483" s="64" t="s">
        <v>1567</v>
      </c>
      <c r="D3483" s="70"/>
      <c r="E3483" s="45">
        <v>261.8</v>
      </c>
      <c r="F3483" s="22"/>
      <c r="G3483" s="46"/>
      <c r="H3483" s="46"/>
      <c r="I3483" s="47"/>
      <c r="J3483" s="60"/>
    </row>
    <row r="3484" spans="2:10" x14ac:dyDescent="0.25">
      <c r="B3484" s="293"/>
      <c r="C3484" s="69" t="s">
        <v>1586</v>
      </c>
      <c r="D3484" s="70"/>
      <c r="E3484" s="45">
        <v>31.900000000000002</v>
      </c>
      <c r="F3484" s="22"/>
      <c r="G3484" s="46"/>
      <c r="H3484" s="46"/>
      <c r="I3484" s="47"/>
      <c r="J3484" s="60"/>
    </row>
    <row r="3485" spans="2:10" x14ac:dyDescent="0.25">
      <c r="B3485" s="293"/>
      <c r="C3485" s="69"/>
      <c r="D3485" s="70" t="s">
        <v>34</v>
      </c>
      <c r="E3485" s="56">
        <v>293.70000000000005</v>
      </c>
      <c r="F3485" s="22"/>
      <c r="G3485" s="46">
        <v>139.34867661268399</v>
      </c>
      <c r="H3485" s="46">
        <f>G3485*E3485</f>
        <v>40926.706321145291</v>
      </c>
      <c r="I3485" s="46"/>
      <c r="J3485" s="60"/>
    </row>
    <row r="3486" spans="2:10" x14ac:dyDescent="0.25">
      <c r="B3486" s="293"/>
      <c r="C3486" s="81"/>
      <c r="D3486" s="70"/>
      <c r="E3486" s="45"/>
      <c r="F3486" s="22"/>
      <c r="G3486" s="46"/>
      <c r="H3486" s="46"/>
      <c r="I3486" s="47"/>
      <c r="J3486" s="60"/>
    </row>
    <row r="3487" spans="2:10" ht="16.149999999999999" customHeight="1" x14ac:dyDescent="0.25">
      <c r="B3487" s="293">
        <v>248</v>
      </c>
      <c r="C3487" s="81" t="s">
        <v>1587</v>
      </c>
      <c r="D3487" s="70"/>
      <c r="E3487" s="45"/>
      <c r="F3487" s="22"/>
      <c r="G3487" s="46"/>
      <c r="H3487" s="46"/>
      <c r="I3487" s="47"/>
      <c r="J3487" s="60"/>
    </row>
    <row r="3488" spans="2:10" ht="16.149999999999999" customHeight="1" x14ac:dyDescent="0.25">
      <c r="B3488" s="293"/>
      <c r="C3488" s="73" t="s">
        <v>1588</v>
      </c>
      <c r="D3488" s="70"/>
      <c r="E3488" s="45"/>
      <c r="F3488" s="22"/>
      <c r="G3488" s="46"/>
      <c r="H3488" s="46"/>
      <c r="I3488" s="47"/>
      <c r="J3488" s="60"/>
    </row>
    <row r="3489" spans="2:10" x14ac:dyDescent="0.25">
      <c r="B3489" s="293"/>
      <c r="C3489" s="64" t="s">
        <v>1589</v>
      </c>
      <c r="D3489" s="70"/>
      <c r="E3489" s="45">
        <v>50.6</v>
      </c>
      <c r="F3489" s="22"/>
      <c r="G3489" s="46"/>
      <c r="H3489" s="46"/>
      <c r="I3489" s="47"/>
      <c r="J3489" s="60"/>
    </row>
    <row r="3490" spans="2:10" x14ac:dyDescent="0.25">
      <c r="B3490" s="293"/>
      <c r="C3490" s="69" t="s">
        <v>1586</v>
      </c>
      <c r="D3490" s="70"/>
      <c r="E3490" s="45">
        <v>31.900000000000002</v>
      </c>
      <c r="F3490" s="22"/>
      <c r="G3490" s="46"/>
      <c r="H3490" s="46"/>
      <c r="I3490" s="47"/>
      <c r="J3490" s="60"/>
    </row>
    <row r="3491" spans="2:10" x14ac:dyDescent="0.25">
      <c r="B3491" s="293"/>
      <c r="C3491" s="69"/>
      <c r="D3491" s="70" t="s">
        <v>34</v>
      </c>
      <c r="E3491" s="56">
        <v>82.5</v>
      </c>
      <c r="F3491" s="22"/>
      <c r="G3491" s="46">
        <v>41.804602983805196</v>
      </c>
      <c r="H3491" s="46">
        <f>G3491*E3491</f>
        <v>3448.8797461639288</v>
      </c>
      <c r="I3491" s="46"/>
      <c r="J3491" s="60"/>
    </row>
    <row r="3492" spans="2:10" x14ac:dyDescent="0.25">
      <c r="B3492" s="293"/>
      <c r="C3492" s="81"/>
      <c r="D3492" s="70"/>
      <c r="E3492" s="45"/>
      <c r="F3492" s="22"/>
      <c r="G3492" s="46"/>
      <c r="H3492" s="46"/>
      <c r="I3492" s="47"/>
      <c r="J3492" s="60"/>
    </row>
    <row r="3493" spans="2:10" ht="16.149999999999999" customHeight="1" x14ac:dyDescent="0.25">
      <c r="B3493" s="293">
        <v>249</v>
      </c>
      <c r="C3493" s="64" t="s">
        <v>1590</v>
      </c>
      <c r="D3493" s="70"/>
      <c r="E3493" s="45"/>
      <c r="F3493" s="22"/>
      <c r="G3493" s="46"/>
      <c r="H3493" s="46"/>
      <c r="I3493" s="47"/>
      <c r="J3493" s="60"/>
    </row>
    <row r="3494" spans="2:10" ht="16.149999999999999" customHeight="1" x14ac:dyDescent="0.25">
      <c r="B3494" s="293"/>
      <c r="C3494" s="73" t="s">
        <v>1591</v>
      </c>
      <c r="D3494" s="70"/>
      <c r="E3494" s="45"/>
      <c r="F3494" s="22"/>
      <c r="G3494" s="46"/>
      <c r="H3494" s="46"/>
      <c r="I3494" s="47"/>
      <c r="J3494" s="60"/>
    </row>
    <row r="3495" spans="2:10" x14ac:dyDescent="0.25">
      <c r="B3495" s="293"/>
      <c r="C3495" s="195" t="s">
        <v>1589</v>
      </c>
      <c r="D3495" s="70"/>
      <c r="E3495" s="45">
        <v>50.6</v>
      </c>
      <c r="F3495" s="22"/>
      <c r="G3495" s="46"/>
      <c r="H3495" s="46"/>
      <c r="I3495" s="47"/>
      <c r="J3495" s="60"/>
    </row>
    <row r="3496" spans="2:10" x14ac:dyDescent="0.25">
      <c r="B3496" s="293"/>
      <c r="C3496" s="69" t="s">
        <v>1586</v>
      </c>
      <c r="D3496" s="70"/>
      <c r="E3496" s="45">
        <v>31.900000000000002</v>
      </c>
      <c r="F3496" s="22"/>
      <c r="G3496" s="46"/>
      <c r="H3496" s="46"/>
      <c r="I3496" s="47"/>
      <c r="J3496" s="60"/>
    </row>
    <row r="3497" spans="2:10" x14ac:dyDescent="0.25">
      <c r="B3497" s="293"/>
      <c r="C3497" s="69"/>
      <c r="D3497" s="70" t="s">
        <v>34</v>
      </c>
      <c r="E3497" s="56">
        <v>82.5</v>
      </c>
      <c r="F3497" s="22"/>
      <c r="G3497" s="46">
        <v>20.902301491902598</v>
      </c>
      <c r="H3497" s="46">
        <f>G3497*E3497</f>
        <v>1724.4398730819644</v>
      </c>
      <c r="I3497" s="46"/>
      <c r="J3497" s="60"/>
    </row>
    <row r="3498" spans="2:10" x14ac:dyDescent="0.25">
      <c r="B3498" s="293">
        <v>250</v>
      </c>
      <c r="C3498" s="195" t="s">
        <v>1592</v>
      </c>
      <c r="D3498" s="70"/>
      <c r="E3498" s="45"/>
      <c r="F3498" s="22"/>
      <c r="G3498" s="46"/>
      <c r="H3498" s="46"/>
      <c r="I3498" s="47"/>
      <c r="J3498" s="60"/>
    </row>
    <row r="3499" spans="2:10" ht="16.149999999999999" customHeight="1" x14ac:dyDescent="0.25">
      <c r="B3499" s="293"/>
      <c r="C3499" s="97" t="s">
        <v>1593</v>
      </c>
      <c r="D3499" s="70"/>
      <c r="E3499" s="45"/>
      <c r="F3499" s="22"/>
      <c r="G3499" s="46"/>
      <c r="H3499" s="46"/>
      <c r="I3499" s="47"/>
      <c r="J3499" s="60"/>
    </row>
    <row r="3500" spans="2:10" ht="16.149999999999999" customHeight="1" x14ac:dyDescent="0.25">
      <c r="B3500" s="293"/>
      <c r="C3500" s="59" t="s">
        <v>1594</v>
      </c>
      <c r="D3500" s="70" t="s">
        <v>34</v>
      </c>
      <c r="E3500" s="56">
        <v>261.8</v>
      </c>
      <c r="F3500" s="22"/>
      <c r="G3500" s="46">
        <v>229.92531641092859</v>
      </c>
      <c r="H3500" s="46">
        <f>G3500*E3500</f>
        <v>60194.447836381107</v>
      </c>
      <c r="I3500" s="46"/>
      <c r="J3500" s="60"/>
    </row>
    <row r="3501" spans="2:10" ht="16.149999999999999" customHeight="1" x14ac:dyDescent="0.25">
      <c r="B3501" s="293"/>
      <c r="C3501" s="81"/>
      <c r="D3501" s="70"/>
      <c r="E3501" s="45"/>
      <c r="F3501" s="22"/>
      <c r="G3501" s="46"/>
      <c r="H3501" s="46"/>
      <c r="I3501" s="47"/>
      <c r="J3501" s="60"/>
    </row>
    <row r="3502" spans="2:10" ht="16.149999999999999" customHeight="1" x14ac:dyDescent="0.25">
      <c r="B3502" s="293">
        <v>251</v>
      </c>
      <c r="C3502" s="195" t="s">
        <v>1595</v>
      </c>
      <c r="D3502" s="70"/>
      <c r="E3502" s="45"/>
      <c r="F3502" s="22"/>
      <c r="G3502" s="46"/>
      <c r="H3502" s="46"/>
      <c r="I3502" s="47"/>
      <c r="J3502" s="60"/>
    </row>
    <row r="3503" spans="2:10" ht="16.149999999999999" customHeight="1" x14ac:dyDescent="0.25">
      <c r="B3503" s="293"/>
      <c r="C3503" s="97" t="s">
        <v>1596</v>
      </c>
      <c r="D3503" s="70"/>
      <c r="E3503" s="45"/>
      <c r="F3503" s="22"/>
      <c r="G3503" s="46"/>
      <c r="H3503" s="46"/>
      <c r="I3503" s="47"/>
      <c r="J3503" s="60"/>
    </row>
    <row r="3504" spans="2:10" ht="16.149999999999999" customHeight="1" x14ac:dyDescent="0.25">
      <c r="B3504" s="293"/>
      <c r="C3504" s="59" t="s">
        <v>1594</v>
      </c>
      <c r="D3504" s="70" t="s">
        <v>34</v>
      </c>
      <c r="E3504" s="56">
        <v>261.8</v>
      </c>
      <c r="F3504" s="22"/>
      <c r="G3504" s="46">
        <v>104.51150745951298</v>
      </c>
      <c r="H3504" s="46">
        <f>G3504*E3504</f>
        <v>27361.112652900501</v>
      </c>
      <c r="I3504" s="46"/>
      <c r="J3504" s="60"/>
    </row>
    <row r="3505" spans="2:10" ht="16.149999999999999" customHeight="1" x14ac:dyDescent="0.25">
      <c r="B3505" s="293"/>
      <c r="C3505" s="81"/>
      <c r="D3505" s="70"/>
      <c r="E3505" s="45"/>
      <c r="F3505" s="22"/>
      <c r="G3505" s="46"/>
      <c r="H3505" s="46"/>
      <c r="I3505" s="47"/>
      <c r="J3505" s="60"/>
    </row>
    <row r="3506" spans="2:10" ht="16.149999999999999" customHeight="1" x14ac:dyDescent="0.25">
      <c r="B3506" s="293">
        <v>252</v>
      </c>
      <c r="C3506" s="81" t="s">
        <v>1597</v>
      </c>
      <c r="D3506" s="70"/>
      <c r="E3506" s="45"/>
      <c r="F3506" s="22"/>
      <c r="G3506" s="46"/>
      <c r="H3506" s="46"/>
      <c r="I3506" s="47"/>
      <c r="J3506" s="60"/>
    </row>
    <row r="3507" spans="2:10" ht="16.149999999999999" customHeight="1" x14ac:dyDescent="0.25">
      <c r="B3507" s="293"/>
      <c r="C3507" s="73" t="s">
        <v>1598</v>
      </c>
      <c r="D3507" s="70"/>
      <c r="E3507" s="45"/>
      <c r="F3507" s="22"/>
      <c r="G3507" s="46"/>
      <c r="H3507" s="46"/>
      <c r="I3507" s="47"/>
      <c r="J3507" s="60"/>
    </row>
    <row r="3508" spans="2:10" ht="16.149999999999999" customHeight="1" x14ac:dyDescent="0.25">
      <c r="B3508" s="293"/>
      <c r="C3508" s="64"/>
      <c r="D3508" s="70" t="s">
        <v>21</v>
      </c>
      <c r="E3508" s="56">
        <v>21</v>
      </c>
      <c r="F3508" s="22"/>
      <c r="G3508" s="46">
        <v>118.44637512078138</v>
      </c>
      <c r="H3508" s="46">
        <f>G3508*E3508</f>
        <v>2487.3738775364091</v>
      </c>
      <c r="I3508" s="46"/>
      <c r="J3508" s="60"/>
    </row>
    <row r="3509" spans="2:10" ht="16.149999999999999" customHeight="1" x14ac:dyDescent="0.25">
      <c r="B3509" s="293"/>
      <c r="C3509" s="195"/>
      <c r="D3509" s="70"/>
      <c r="E3509" s="45"/>
      <c r="F3509" s="22"/>
      <c r="G3509" s="46"/>
      <c r="H3509" s="46"/>
      <c r="I3509" s="47"/>
      <c r="J3509" s="60"/>
    </row>
    <row r="3510" spans="2:10" ht="16.149999999999999" customHeight="1" x14ac:dyDescent="0.25">
      <c r="B3510" s="293">
        <v>253</v>
      </c>
      <c r="C3510" s="195" t="s">
        <v>1599</v>
      </c>
      <c r="D3510" s="70"/>
      <c r="E3510" s="45"/>
      <c r="F3510" s="22"/>
      <c r="G3510" s="46"/>
      <c r="H3510" s="46"/>
      <c r="I3510" s="47"/>
      <c r="J3510" s="60"/>
    </row>
    <row r="3511" spans="2:10" ht="16.149999999999999" customHeight="1" x14ac:dyDescent="0.25">
      <c r="B3511" s="293"/>
      <c r="C3511" s="73" t="s">
        <v>1600</v>
      </c>
      <c r="D3511" s="70"/>
      <c r="E3511" s="45"/>
      <c r="F3511" s="22"/>
      <c r="G3511" s="46"/>
      <c r="H3511" s="46"/>
      <c r="I3511" s="47"/>
      <c r="J3511" s="60"/>
    </row>
    <row r="3512" spans="2:10" ht="16.149999999999999" customHeight="1" x14ac:dyDescent="0.25">
      <c r="B3512" s="293"/>
      <c r="C3512" s="64"/>
      <c r="D3512" s="70" t="s">
        <v>34</v>
      </c>
      <c r="E3512" s="56">
        <v>12</v>
      </c>
      <c r="F3512" s="22"/>
      <c r="G3512" s="46">
        <v>766.41772136976203</v>
      </c>
      <c r="H3512" s="46">
        <f>G3512*E3512</f>
        <v>9197.012656437144</v>
      </c>
      <c r="I3512" s="46"/>
      <c r="J3512" s="60"/>
    </row>
    <row r="3513" spans="2:10" ht="16.149999999999999" customHeight="1" x14ac:dyDescent="0.25">
      <c r="B3513" s="293"/>
      <c r="C3513" s="64"/>
      <c r="D3513" s="70"/>
      <c r="E3513" s="45"/>
      <c r="F3513" s="22"/>
      <c r="G3513" s="46"/>
      <c r="H3513" s="46"/>
      <c r="I3513" s="47"/>
      <c r="J3513" s="60"/>
    </row>
    <row r="3514" spans="2:10" ht="16.149999999999999" customHeight="1" x14ac:dyDescent="0.25">
      <c r="B3514" s="293">
        <v>254</v>
      </c>
      <c r="C3514" s="64" t="s">
        <v>1601</v>
      </c>
      <c r="D3514" s="70"/>
      <c r="E3514" s="45"/>
      <c r="F3514" s="22"/>
      <c r="G3514" s="46"/>
      <c r="H3514" s="46"/>
      <c r="I3514" s="47"/>
      <c r="J3514" s="60"/>
    </row>
    <row r="3515" spans="2:10" ht="16.149999999999999" customHeight="1" x14ac:dyDescent="0.25">
      <c r="B3515" s="293"/>
      <c r="C3515" s="73" t="s">
        <v>1602</v>
      </c>
      <c r="D3515" s="70"/>
      <c r="E3515" s="45"/>
      <c r="F3515" s="22"/>
      <c r="G3515" s="46"/>
      <c r="H3515" s="46"/>
      <c r="I3515" s="47"/>
      <c r="J3515" s="60"/>
    </row>
    <row r="3516" spans="2:10" ht="16.149999999999999" customHeight="1" x14ac:dyDescent="0.25">
      <c r="B3516" s="293"/>
      <c r="C3516" s="64"/>
      <c r="D3516" s="70" t="s">
        <v>21</v>
      </c>
      <c r="E3516" s="56">
        <v>32</v>
      </c>
      <c r="F3516" s="22"/>
      <c r="G3516" s="46">
        <v>222.95788258029438</v>
      </c>
      <c r="H3516" s="46">
        <f>G3516*E3516</f>
        <v>7134.6522425694202</v>
      </c>
      <c r="I3516" s="46"/>
      <c r="J3516" s="60"/>
    </row>
    <row r="3517" spans="2:10" ht="16.149999999999999" customHeight="1" x14ac:dyDescent="0.25">
      <c r="B3517" s="293"/>
      <c r="C3517" s="64"/>
      <c r="D3517" s="70"/>
      <c r="E3517" s="45"/>
      <c r="F3517" s="22"/>
      <c r="G3517" s="46"/>
      <c r="H3517" s="46"/>
      <c r="I3517" s="47"/>
      <c r="J3517" s="60"/>
    </row>
    <row r="3518" spans="2:10" ht="16.149999999999999" customHeight="1" x14ac:dyDescent="0.25">
      <c r="B3518" s="293">
        <v>255</v>
      </c>
      <c r="C3518" s="64" t="s">
        <v>1603</v>
      </c>
      <c r="D3518" s="70"/>
      <c r="E3518" s="45"/>
      <c r="F3518" s="22"/>
      <c r="G3518" s="46"/>
      <c r="H3518" s="46"/>
      <c r="I3518" s="47"/>
      <c r="J3518" s="60"/>
    </row>
    <row r="3519" spans="2:10" ht="16.149999999999999" customHeight="1" x14ac:dyDescent="0.25">
      <c r="B3519" s="293"/>
      <c r="C3519" s="73" t="s">
        <v>1604</v>
      </c>
      <c r="D3519" s="70"/>
      <c r="E3519" s="45"/>
      <c r="F3519" s="22"/>
      <c r="G3519" s="46"/>
      <c r="H3519" s="46"/>
      <c r="I3519" s="47"/>
      <c r="J3519" s="60"/>
    </row>
    <row r="3520" spans="2:10" ht="16.149999999999999" customHeight="1" x14ac:dyDescent="0.25">
      <c r="B3520" s="293"/>
      <c r="C3520" s="64"/>
      <c r="D3520" s="70" t="s">
        <v>21</v>
      </c>
      <c r="E3520" s="56">
        <v>3</v>
      </c>
      <c r="F3520" s="22"/>
      <c r="G3520" s="46">
        <v>905.76639798244605</v>
      </c>
      <c r="H3520" s="46">
        <f>G3520*E3520</f>
        <v>2717.2991939473382</v>
      </c>
      <c r="I3520" s="46"/>
      <c r="J3520" s="60"/>
    </row>
    <row r="3521" spans="2:10" ht="16.149999999999999" customHeight="1" x14ac:dyDescent="0.25">
      <c r="B3521" s="293"/>
      <c r="C3521" s="64"/>
      <c r="D3521" s="70"/>
      <c r="E3521" s="45"/>
      <c r="F3521" s="22"/>
    </row>
    <row r="3522" spans="2:10" ht="16.149999999999999" customHeight="1" x14ac:dyDescent="0.25">
      <c r="B3522" s="288" t="s">
        <v>1605</v>
      </c>
      <c r="C3522" s="184" t="s">
        <v>1606</v>
      </c>
      <c r="D3522" s="191"/>
      <c r="E3522" s="125"/>
      <c r="F3522" s="22"/>
      <c r="G3522" s="125"/>
      <c r="H3522" s="125"/>
      <c r="I3522" s="197">
        <f>H3530+H3539+H3548+H3557+H3566+H3575+H3584+H3593+H3626+H3659+H3681+H3703+H3709+H3715+H3721+H3727+H3736+H3745+H3751+H3757+H3763+H3769+H3773+H3777+H3783+H3789</f>
        <v>7.3854798604722476E-4</v>
      </c>
      <c r="J3522" s="281"/>
    </row>
    <row r="3523" spans="2:10" ht="16.149999999999999" customHeight="1" x14ac:dyDescent="0.25">
      <c r="B3523" s="293">
        <v>256</v>
      </c>
      <c r="C3523" s="57" t="s">
        <v>1607</v>
      </c>
      <c r="D3523" s="57"/>
      <c r="E3523" s="52"/>
      <c r="F3523" s="22"/>
      <c r="G3523" s="82"/>
      <c r="H3523" s="82"/>
      <c r="I3523" s="105"/>
      <c r="J3523" s="266"/>
    </row>
    <row r="3524" spans="2:10" ht="128.25" customHeight="1" x14ac:dyDescent="0.25">
      <c r="B3524" s="293"/>
      <c r="C3524" s="57" t="s">
        <v>1608</v>
      </c>
      <c r="D3524" s="101"/>
      <c r="E3524" s="45"/>
      <c r="F3524" s="22"/>
      <c r="G3524" s="82"/>
      <c r="H3524" s="82"/>
      <c r="I3524" s="105"/>
      <c r="J3524" s="266"/>
    </row>
    <row r="3525" spans="2:10" ht="16.149999999999999" customHeight="1" x14ac:dyDescent="0.25">
      <c r="B3525" s="293"/>
      <c r="C3525" s="53" t="s">
        <v>214</v>
      </c>
      <c r="D3525" s="198"/>
      <c r="E3525" s="45">
        <v>14</v>
      </c>
      <c r="F3525" s="22"/>
      <c r="G3525" s="82"/>
      <c r="H3525" s="82"/>
      <c r="I3525" s="105"/>
      <c r="J3525" s="266"/>
    </row>
    <row r="3526" spans="2:10" ht="16.149999999999999" customHeight="1" x14ac:dyDescent="0.25">
      <c r="B3526" s="293"/>
      <c r="C3526" s="80" t="s">
        <v>1400</v>
      </c>
      <c r="D3526" s="198"/>
      <c r="E3526" s="45">
        <v>2</v>
      </c>
      <c r="F3526" s="22"/>
      <c r="G3526" s="82"/>
      <c r="H3526" s="82"/>
      <c r="I3526" s="105"/>
      <c r="J3526" s="266"/>
    </row>
    <row r="3527" spans="2:10" ht="16.149999999999999" customHeight="1" x14ac:dyDescent="0.25">
      <c r="B3527" s="293"/>
      <c r="C3527" s="80" t="s">
        <v>215</v>
      </c>
      <c r="D3527" s="198"/>
      <c r="E3527" s="45">
        <v>19</v>
      </c>
      <c r="F3527" s="22"/>
      <c r="G3527" s="82"/>
      <c r="H3527" s="82"/>
      <c r="I3527" s="105"/>
      <c r="J3527" s="266"/>
    </row>
    <row r="3528" spans="2:10" ht="16.149999999999999" customHeight="1" x14ac:dyDescent="0.25">
      <c r="B3528" s="293"/>
      <c r="C3528" s="80" t="s">
        <v>804</v>
      </c>
      <c r="D3528" s="198"/>
      <c r="E3528" s="45">
        <v>6</v>
      </c>
      <c r="F3528" s="22"/>
      <c r="G3528" s="82"/>
      <c r="H3528" s="82"/>
      <c r="I3528" s="105"/>
      <c r="J3528" s="266"/>
    </row>
    <row r="3529" spans="2:10" ht="16.149999999999999" customHeight="1" x14ac:dyDescent="0.25">
      <c r="B3529" s="293"/>
      <c r="C3529" s="80" t="s">
        <v>216</v>
      </c>
      <c r="D3529" s="198"/>
      <c r="E3529" s="45">
        <v>2</v>
      </c>
      <c r="F3529" s="22"/>
      <c r="G3529" s="82"/>
      <c r="H3529" s="82"/>
      <c r="I3529" s="105"/>
      <c r="J3529" s="266"/>
    </row>
    <row r="3530" spans="2:10" ht="16.149999999999999" customHeight="1" x14ac:dyDescent="0.25">
      <c r="B3530" s="293"/>
      <c r="C3530" s="80"/>
      <c r="D3530" s="101" t="s">
        <v>21</v>
      </c>
      <c r="E3530" s="56">
        <v>43</v>
      </c>
      <c r="F3530" s="22"/>
      <c r="G3530" s="185">
        <v>1.3934867661268397E-6</v>
      </c>
      <c r="H3530" s="82">
        <f>G3530*E3530</f>
        <v>5.9919930943454107E-5</v>
      </c>
      <c r="I3530" s="82"/>
      <c r="J3530" s="261" t="s">
        <v>591</v>
      </c>
    </row>
    <row r="3531" spans="2:10" x14ac:dyDescent="0.25">
      <c r="B3531" s="293"/>
      <c r="C3531" s="57"/>
      <c r="D3531" s="101"/>
      <c r="E3531" s="45"/>
      <c r="F3531" s="22"/>
      <c r="G3531" s="82"/>
      <c r="H3531" s="82"/>
      <c r="I3531" s="105"/>
      <c r="J3531" s="266"/>
    </row>
    <row r="3532" spans="2:10" x14ac:dyDescent="0.25">
      <c r="B3532" s="293">
        <v>257</v>
      </c>
      <c r="C3532" s="57" t="s">
        <v>1609</v>
      </c>
      <c r="D3532" s="101"/>
      <c r="E3532" s="45"/>
      <c r="F3532" s="22"/>
      <c r="G3532" s="82"/>
      <c r="H3532" s="82"/>
      <c r="I3532" s="105"/>
      <c r="J3532" s="266"/>
    </row>
    <row r="3533" spans="2:10" ht="198.75" customHeight="1" x14ac:dyDescent="0.25">
      <c r="B3533" s="293"/>
      <c r="C3533" s="57" t="s">
        <v>1610</v>
      </c>
      <c r="D3533" s="101"/>
      <c r="E3533" s="45"/>
      <c r="F3533" s="22"/>
      <c r="G3533" s="82"/>
      <c r="H3533" s="82"/>
      <c r="I3533" s="105"/>
      <c r="J3533" s="266"/>
    </row>
    <row r="3534" spans="2:10" ht="16.149999999999999" customHeight="1" x14ac:dyDescent="0.25">
      <c r="B3534" s="293"/>
      <c r="C3534" s="53" t="s">
        <v>214</v>
      </c>
      <c r="D3534" s="198"/>
      <c r="E3534" s="45">
        <v>14</v>
      </c>
      <c r="F3534" s="22"/>
      <c r="G3534" s="82"/>
      <c r="H3534" s="82"/>
      <c r="I3534" s="105"/>
      <c r="J3534" s="266"/>
    </row>
    <row r="3535" spans="2:10" ht="16.149999999999999" customHeight="1" x14ac:dyDescent="0.25">
      <c r="B3535" s="293"/>
      <c r="C3535" s="80" t="s">
        <v>1400</v>
      </c>
      <c r="D3535" s="198"/>
      <c r="E3535" s="45">
        <v>2</v>
      </c>
      <c r="F3535" s="22"/>
      <c r="G3535" s="82"/>
      <c r="H3535" s="82"/>
      <c r="I3535" s="105"/>
      <c r="J3535" s="266"/>
    </row>
    <row r="3536" spans="2:10" ht="16.149999999999999" customHeight="1" x14ac:dyDescent="0.25">
      <c r="B3536" s="293"/>
      <c r="C3536" s="80" t="s">
        <v>215</v>
      </c>
      <c r="D3536" s="198"/>
      <c r="E3536" s="45">
        <v>19</v>
      </c>
      <c r="F3536" s="22"/>
      <c r="G3536" s="82"/>
      <c r="H3536" s="82"/>
      <c r="I3536" s="105"/>
      <c r="J3536" s="266"/>
    </row>
    <row r="3537" spans="2:10" ht="16.149999999999999" customHeight="1" x14ac:dyDescent="0.25">
      <c r="B3537" s="293"/>
      <c r="C3537" s="80" t="s">
        <v>804</v>
      </c>
      <c r="D3537" s="198"/>
      <c r="E3537" s="45">
        <v>6</v>
      </c>
      <c r="F3537" s="22"/>
      <c r="G3537" s="82"/>
      <c r="H3537" s="82"/>
      <c r="I3537" s="105"/>
      <c r="J3537" s="266"/>
    </row>
    <row r="3538" spans="2:10" ht="16.149999999999999" customHeight="1" x14ac:dyDescent="0.25">
      <c r="B3538" s="293"/>
      <c r="C3538" s="80" t="s">
        <v>216</v>
      </c>
      <c r="D3538" s="198"/>
      <c r="E3538" s="45">
        <v>2</v>
      </c>
      <c r="F3538" s="22"/>
      <c r="G3538" s="82"/>
      <c r="H3538" s="82"/>
      <c r="I3538" s="105"/>
      <c r="J3538" s="266"/>
    </row>
    <row r="3539" spans="2:10" ht="16.149999999999999" customHeight="1" x14ac:dyDescent="0.25">
      <c r="B3539" s="293"/>
      <c r="C3539" s="80"/>
      <c r="D3539" s="101" t="s">
        <v>21</v>
      </c>
      <c r="E3539" s="56">
        <v>43</v>
      </c>
      <c r="F3539" s="22"/>
      <c r="G3539" s="185">
        <v>1.3934867661268397E-6</v>
      </c>
      <c r="H3539" s="82">
        <f>G3539*E3539</f>
        <v>5.9919930943454107E-5</v>
      </c>
      <c r="I3539" s="82"/>
      <c r="J3539" s="261" t="s">
        <v>591</v>
      </c>
    </row>
    <row r="3540" spans="2:10" ht="16.149999999999999" customHeight="1" x14ac:dyDescent="0.25">
      <c r="B3540" s="293"/>
      <c r="C3540" s="57"/>
      <c r="D3540" s="101"/>
      <c r="E3540" s="45"/>
      <c r="F3540" s="22"/>
      <c r="G3540" s="82"/>
      <c r="H3540" s="82"/>
      <c r="I3540" s="105"/>
      <c r="J3540" s="266"/>
    </row>
    <row r="3541" spans="2:10" ht="16.149999999999999" customHeight="1" x14ac:dyDescent="0.25">
      <c r="B3541" s="293">
        <v>258</v>
      </c>
      <c r="C3541" s="57" t="s">
        <v>1611</v>
      </c>
      <c r="D3541" s="101"/>
      <c r="E3541" s="45"/>
      <c r="F3541" s="22"/>
      <c r="G3541" s="82"/>
      <c r="H3541" s="82"/>
      <c r="I3541" s="105"/>
      <c r="J3541" s="266"/>
    </row>
    <row r="3542" spans="2:10" ht="100.5" customHeight="1" x14ac:dyDescent="0.25">
      <c r="B3542" s="293"/>
      <c r="C3542" s="57" t="s">
        <v>1612</v>
      </c>
      <c r="D3542" s="101"/>
      <c r="E3542" s="45"/>
      <c r="F3542" s="22"/>
      <c r="G3542" s="82"/>
      <c r="H3542" s="82"/>
      <c r="I3542" s="105"/>
      <c r="J3542" s="266"/>
    </row>
    <row r="3543" spans="2:10" ht="16.149999999999999" customHeight="1" x14ac:dyDescent="0.25">
      <c r="B3543" s="293"/>
      <c r="C3543" s="53" t="s">
        <v>214</v>
      </c>
      <c r="D3543" s="198"/>
      <c r="E3543" s="45">
        <v>1</v>
      </c>
      <c r="F3543" s="22"/>
      <c r="G3543" s="82"/>
      <c r="H3543" s="82"/>
      <c r="I3543" s="105"/>
      <c r="J3543" s="266"/>
    </row>
    <row r="3544" spans="2:10" ht="16.149999999999999" customHeight="1" x14ac:dyDescent="0.25">
      <c r="B3544" s="293"/>
      <c r="C3544" s="80" t="s">
        <v>1400</v>
      </c>
      <c r="D3544" s="198"/>
      <c r="E3544" s="45">
        <v>1</v>
      </c>
      <c r="F3544" s="22"/>
      <c r="G3544" s="82"/>
      <c r="H3544" s="82"/>
      <c r="I3544" s="105"/>
      <c r="J3544" s="266"/>
    </row>
    <row r="3545" spans="2:10" ht="16.149999999999999" customHeight="1" x14ac:dyDescent="0.25">
      <c r="B3545" s="293"/>
      <c r="C3545" s="80" t="s">
        <v>215</v>
      </c>
      <c r="D3545" s="198"/>
      <c r="E3545" s="45">
        <v>10</v>
      </c>
      <c r="F3545" s="22"/>
      <c r="G3545" s="82"/>
      <c r="H3545" s="82"/>
      <c r="I3545" s="105"/>
      <c r="J3545" s="266"/>
    </row>
    <row r="3546" spans="2:10" ht="16.149999999999999" customHeight="1" x14ac:dyDescent="0.25">
      <c r="B3546" s="293"/>
      <c r="C3546" s="80" t="s">
        <v>804</v>
      </c>
      <c r="D3546" s="198"/>
      <c r="E3546" s="45">
        <v>4</v>
      </c>
      <c r="F3546" s="22"/>
      <c r="G3546" s="82"/>
      <c r="H3546" s="82"/>
      <c r="I3546" s="105"/>
      <c r="J3546" s="266"/>
    </row>
    <row r="3547" spans="2:10" ht="16.149999999999999" customHeight="1" x14ac:dyDescent="0.25">
      <c r="B3547" s="293"/>
      <c r="C3547" s="80" t="s">
        <v>216</v>
      </c>
      <c r="D3547" s="198"/>
      <c r="E3547" s="45">
        <v>0</v>
      </c>
      <c r="F3547" s="22"/>
      <c r="G3547" s="82"/>
      <c r="H3547" s="82"/>
      <c r="I3547" s="105"/>
      <c r="J3547" s="266"/>
    </row>
    <row r="3548" spans="2:10" ht="16.149999999999999" customHeight="1" x14ac:dyDescent="0.25">
      <c r="B3548" s="293"/>
      <c r="C3548" s="80"/>
      <c r="D3548" s="101" t="s">
        <v>21</v>
      </c>
      <c r="E3548" s="56">
        <v>16</v>
      </c>
      <c r="F3548" s="22"/>
      <c r="G3548" s="185">
        <v>1.3934867661268397E-6</v>
      </c>
      <c r="H3548" s="82">
        <f>G3548*E3548</f>
        <v>2.2295788258029436E-5</v>
      </c>
      <c r="I3548" s="82"/>
      <c r="J3548" s="261" t="s">
        <v>591</v>
      </c>
    </row>
    <row r="3549" spans="2:10" ht="16.149999999999999" customHeight="1" x14ac:dyDescent="0.25">
      <c r="B3549" s="293"/>
      <c r="C3549" s="57"/>
      <c r="D3549" s="101"/>
      <c r="E3549" s="45"/>
      <c r="F3549" s="22"/>
      <c r="G3549" s="82"/>
      <c r="H3549" s="82"/>
      <c r="I3549" s="105"/>
      <c r="J3549" s="266"/>
    </row>
    <row r="3550" spans="2:10" ht="16.149999999999999" customHeight="1" x14ac:dyDescent="0.25">
      <c r="B3550" s="293">
        <v>259</v>
      </c>
      <c r="C3550" s="57" t="s">
        <v>1613</v>
      </c>
      <c r="D3550" s="101"/>
      <c r="E3550" s="45"/>
      <c r="F3550" s="22"/>
      <c r="G3550" s="82"/>
      <c r="H3550" s="82"/>
      <c r="I3550" s="105"/>
      <c r="J3550" s="266"/>
    </row>
    <row r="3551" spans="2:10" ht="203.25" customHeight="1" x14ac:dyDescent="0.25">
      <c r="B3551" s="293"/>
      <c r="C3551" s="57" t="s">
        <v>1614</v>
      </c>
      <c r="D3551" s="101"/>
      <c r="E3551" s="45"/>
      <c r="F3551" s="22"/>
      <c r="G3551" s="82"/>
      <c r="H3551" s="82"/>
      <c r="I3551" s="105"/>
      <c r="J3551" s="266"/>
    </row>
    <row r="3552" spans="2:10" ht="16.149999999999999" customHeight="1" x14ac:dyDescent="0.25">
      <c r="B3552" s="293"/>
      <c r="C3552" s="53" t="s">
        <v>214</v>
      </c>
      <c r="D3552" s="198"/>
      <c r="E3552" s="45">
        <v>1</v>
      </c>
      <c r="F3552" s="22"/>
      <c r="G3552" s="82"/>
      <c r="H3552" s="82"/>
      <c r="I3552" s="105"/>
      <c r="J3552" s="266"/>
    </row>
    <row r="3553" spans="2:10" ht="16.149999999999999" customHeight="1" x14ac:dyDescent="0.25">
      <c r="B3553" s="293"/>
      <c r="C3553" s="80" t="s">
        <v>1400</v>
      </c>
      <c r="D3553" s="198"/>
      <c r="E3553" s="45">
        <v>1</v>
      </c>
      <c r="F3553" s="22"/>
      <c r="G3553" s="82"/>
      <c r="H3553" s="82"/>
      <c r="I3553" s="105"/>
      <c r="J3553" s="266"/>
    </row>
    <row r="3554" spans="2:10" ht="16.149999999999999" customHeight="1" x14ac:dyDescent="0.25">
      <c r="B3554" s="293"/>
      <c r="C3554" s="80" t="s">
        <v>215</v>
      </c>
      <c r="D3554" s="198"/>
      <c r="E3554" s="45">
        <v>10</v>
      </c>
      <c r="F3554" s="22"/>
      <c r="G3554" s="82"/>
      <c r="H3554" s="82"/>
      <c r="I3554" s="105"/>
      <c r="J3554" s="266"/>
    </row>
    <row r="3555" spans="2:10" ht="16.149999999999999" customHeight="1" x14ac:dyDescent="0.25">
      <c r="B3555" s="293"/>
      <c r="C3555" s="80" t="s">
        <v>804</v>
      </c>
      <c r="D3555" s="198"/>
      <c r="E3555" s="45">
        <v>4</v>
      </c>
      <c r="F3555" s="22"/>
      <c r="G3555" s="82"/>
      <c r="H3555" s="82"/>
      <c r="I3555" s="105"/>
      <c r="J3555" s="266"/>
    </row>
    <row r="3556" spans="2:10" ht="16.149999999999999" customHeight="1" x14ac:dyDescent="0.25">
      <c r="B3556" s="293"/>
      <c r="C3556" s="80" t="s">
        <v>216</v>
      </c>
      <c r="D3556" s="198"/>
      <c r="E3556" s="45">
        <v>0</v>
      </c>
      <c r="F3556" s="22"/>
      <c r="G3556" s="82"/>
      <c r="H3556" s="82"/>
      <c r="I3556" s="105"/>
      <c r="J3556" s="266"/>
    </row>
    <row r="3557" spans="2:10" ht="16.149999999999999" customHeight="1" x14ac:dyDescent="0.25">
      <c r="B3557" s="293"/>
      <c r="C3557" s="80"/>
      <c r="D3557" s="101" t="s">
        <v>21</v>
      </c>
      <c r="E3557" s="56">
        <v>16</v>
      </c>
      <c r="F3557" s="22"/>
      <c r="G3557" s="185">
        <v>1.3934867661268397E-6</v>
      </c>
      <c r="H3557" s="82">
        <f>G3557*E3557</f>
        <v>2.2295788258029436E-5</v>
      </c>
      <c r="I3557" s="82"/>
      <c r="J3557" s="261" t="s">
        <v>591</v>
      </c>
    </row>
    <row r="3558" spans="2:10" ht="16.149999999999999" customHeight="1" x14ac:dyDescent="0.25">
      <c r="B3558" s="293"/>
      <c r="C3558" s="57"/>
      <c r="D3558" s="101"/>
      <c r="E3558" s="45"/>
      <c r="F3558" s="22"/>
      <c r="G3558" s="82"/>
      <c r="H3558" s="82"/>
      <c r="I3558" s="105"/>
      <c r="J3558" s="266"/>
    </row>
    <row r="3559" spans="2:10" ht="16.149999999999999" customHeight="1" x14ac:dyDescent="0.25">
      <c r="B3559" s="293">
        <v>260</v>
      </c>
      <c r="C3559" s="57" t="s">
        <v>1615</v>
      </c>
      <c r="D3559" s="101"/>
      <c r="E3559" s="45"/>
      <c r="F3559" s="22"/>
      <c r="G3559" s="82"/>
      <c r="H3559" s="82"/>
      <c r="I3559" s="105"/>
      <c r="J3559" s="266"/>
    </row>
    <row r="3560" spans="2:10" ht="207.75" customHeight="1" x14ac:dyDescent="0.25">
      <c r="B3560" s="293"/>
      <c r="C3560" s="57" t="s">
        <v>1616</v>
      </c>
      <c r="D3560" s="101"/>
      <c r="E3560" s="45"/>
      <c r="F3560" s="22"/>
      <c r="G3560" s="82"/>
      <c r="H3560" s="82"/>
      <c r="I3560" s="105"/>
      <c r="J3560" s="261"/>
    </row>
    <row r="3561" spans="2:10" ht="16.149999999999999" customHeight="1" x14ac:dyDescent="0.25">
      <c r="B3561" s="293"/>
      <c r="C3561" s="53" t="s">
        <v>214</v>
      </c>
      <c r="D3561" s="198"/>
      <c r="E3561" s="45">
        <v>16</v>
      </c>
      <c r="F3561" s="22"/>
      <c r="G3561" s="82"/>
      <c r="H3561" s="82"/>
      <c r="I3561" s="105"/>
      <c r="J3561" s="266"/>
    </row>
    <row r="3562" spans="2:10" ht="16.149999999999999" customHeight="1" x14ac:dyDescent="0.25">
      <c r="B3562" s="293"/>
      <c r="C3562" s="80" t="s">
        <v>1400</v>
      </c>
      <c r="D3562" s="198"/>
      <c r="E3562" s="45">
        <v>2</v>
      </c>
      <c r="F3562" s="22"/>
      <c r="G3562" s="82"/>
      <c r="H3562" s="82"/>
      <c r="I3562" s="105"/>
      <c r="J3562" s="266"/>
    </row>
    <row r="3563" spans="2:10" ht="16.149999999999999" customHeight="1" x14ac:dyDescent="0.25">
      <c r="B3563" s="293"/>
      <c r="C3563" s="80" t="s">
        <v>215</v>
      </c>
      <c r="D3563" s="198"/>
      <c r="E3563" s="45">
        <v>20</v>
      </c>
      <c r="F3563" s="22"/>
      <c r="G3563" s="82"/>
      <c r="H3563" s="82"/>
      <c r="I3563" s="105"/>
      <c r="J3563" s="266"/>
    </row>
    <row r="3564" spans="2:10" ht="16.149999999999999" customHeight="1" x14ac:dyDescent="0.25">
      <c r="B3564" s="293"/>
      <c r="C3564" s="80" t="s">
        <v>804</v>
      </c>
      <c r="D3564" s="198"/>
      <c r="E3564" s="45">
        <v>6</v>
      </c>
      <c r="F3564" s="22"/>
      <c r="G3564" s="82"/>
      <c r="H3564" s="82"/>
      <c r="I3564" s="105"/>
      <c r="J3564" s="266"/>
    </row>
    <row r="3565" spans="2:10" ht="16.149999999999999" customHeight="1" x14ac:dyDescent="0.25">
      <c r="B3565" s="293"/>
      <c r="C3565" s="80" t="s">
        <v>216</v>
      </c>
      <c r="D3565" s="198"/>
      <c r="E3565" s="45">
        <v>3</v>
      </c>
      <c r="F3565" s="22"/>
      <c r="G3565" s="82"/>
      <c r="H3565" s="82"/>
      <c r="I3565" s="105"/>
      <c r="J3565" s="266"/>
    </row>
    <row r="3566" spans="2:10" ht="16.149999999999999" customHeight="1" x14ac:dyDescent="0.25">
      <c r="B3566" s="293"/>
      <c r="C3566" s="80"/>
      <c r="D3566" s="101" t="s">
        <v>21</v>
      </c>
      <c r="E3566" s="56">
        <v>47</v>
      </c>
      <c r="F3566" s="22"/>
      <c r="G3566" s="185">
        <v>1.3934867661268397E-6</v>
      </c>
      <c r="H3566" s="82">
        <f>G3566*E3566</f>
        <v>6.5493878007961466E-5</v>
      </c>
      <c r="I3566" s="82"/>
      <c r="J3566" s="261" t="s">
        <v>591</v>
      </c>
    </row>
    <row r="3567" spans="2:10" ht="16.149999999999999" customHeight="1" x14ac:dyDescent="0.25">
      <c r="B3567" s="293"/>
      <c r="C3567" s="57"/>
      <c r="D3567" s="101"/>
      <c r="E3567" s="45"/>
      <c r="F3567" s="22"/>
      <c r="G3567" s="82"/>
      <c r="H3567" s="82"/>
      <c r="I3567" s="105"/>
      <c r="J3567" s="266"/>
    </row>
    <row r="3568" spans="2:10" ht="16.149999999999999" customHeight="1" x14ac:dyDescent="0.25">
      <c r="B3568" s="293">
        <v>261</v>
      </c>
      <c r="C3568" s="57" t="s">
        <v>1617</v>
      </c>
      <c r="D3568" s="101"/>
      <c r="E3568" s="45"/>
      <c r="F3568" s="22"/>
      <c r="G3568" s="82"/>
      <c r="H3568" s="82"/>
      <c r="I3568" s="105"/>
      <c r="J3568" s="266"/>
    </row>
    <row r="3569" spans="2:10" ht="228" customHeight="1" x14ac:dyDescent="0.25">
      <c r="B3569" s="293"/>
      <c r="C3569" s="57" t="s">
        <v>1618</v>
      </c>
      <c r="D3569" s="101"/>
      <c r="E3569" s="45"/>
      <c r="F3569" s="22"/>
      <c r="G3569" s="82"/>
      <c r="H3569" s="82"/>
      <c r="I3569" s="105"/>
      <c r="J3569" s="266"/>
    </row>
    <row r="3570" spans="2:10" ht="16.149999999999999" customHeight="1" x14ac:dyDescent="0.25">
      <c r="B3570" s="293"/>
      <c r="C3570" s="53" t="s">
        <v>214</v>
      </c>
      <c r="D3570" s="198"/>
      <c r="E3570" s="45">
        <v>16</v>
      </c>
      <c r="F3570" s="22"/>
      <c r="G3570" s="82"/>
      <c r="H3570" s="82"/>
      <c r="I3570" s="105"/>
      <c r="J3570" s="266"/>
    </row>
    <row r="3571" spans="2:10" ht="16.149999999999999" customHeight="1" x14ac:dyDescent="0.25">
      <c r="B3571" s="293"/>
      <c r="C3571" s="80" t="s">
        <v>1400</v>
      </c>
      <c r="D3571" s="198"/>
      <c r="E3571" s="45">
        <v>2</v>
      </c>
      <c r="F3571" s="22"/>
      <c r="G3571" s="82"/>
      <c r="H3571" s="82"/>
      <c r="I3571" s="105"/>
      <c r="J3571" s="266"/>
    </row>
    <row r="3572" spans="2:10" ht="16.149999999999999" customHeight="1" x14ac:dyDescent="0.25">
      <c r="B3572" s="293"/>
      <c r="C3572" s="80" t="s">
        <v>215</v>
      </c>
      <c r="D3572" s="198"/>
      <c r="E3572" s="45">
        <v>20</v>
      </c>
      <c r="F3572" s="22"/>
      <c r="G3572" s="82"/>
      <c r="H3572" s="82"/>
      <c r="I3572" s="105"/>
      <c r="J3572" s="266"/>
    </row>
    <row r="3573" spans="2:10" ht="16.149999999999999" customHeight="1" x14ac:dyDescent="0.25">
      <c r="B3573" s="293"/>
      <c r="C3573" s="80" t="s">
        <v>804</v>
      </c>
      <c r="D3573" s="198"/>
      <c r="E3573" s="45">
        <v>6</v>
      </c>
      <c r="F3573" s="22"/>
      <c r="G3573" s="82"/>
      <c r="H3573" s="82"/>
      <c r="I3573" s="105"/>
      <c r="J3573" s="266"/>
    </row>
    <row r="3574" spans="2:10" ht="16.149999999999999" customHeight="1" x14ac:dyDescent="0.25">
      <c r="B3574" s="293"/>
      <c r="C3574" s="80" t="s">
        <v>216</v>
      </c>
      <c r="D3574" s="198"/>
      <c r="E3574" s="45">
        <v>3</v>
      </c>
      <c r="F3574" s="22"/>
      <c r="G3574" s="82"/>
      <c r="H3574" s="82"/>
      <c r="I3574" s="105"/>
      <c r="J3574" s="266"/>
    </row>
    <row r="3575" spans="2:10" ht="16.149999999999999" customHeight="1" x14ac:dyDescent="0.25">
      <c r="B3575" s="293"/>
      <c r="C3575" s="80"/>
      <c r="D3575" s="101" t="s">
        <v>21</v>
      </c>
      <c r="E3575" s="56">
        <v>47</v>
      </c>
      <c r="F3575" s="22"/>
      <c r="G3575" s="185">
        <v>1.3934867661268397E-6</v>
      </c>
      <c r="H3575" s="82">
        <f>G3575*E3575</f>
        <v>6.5493878007961466E-5</v>
      </c>
      <c r="I3575" s="82"/>
      <c r="J3575" s="261" t="s">
        <v>591</v>
      </c>
    </row>
    <row r="3576" spans="2:10" ht="16.149999999999999" customHeight="1" x14ac:dyDescent="0.25">
      <c r="B3576" s="293"/>
      <c r="C3576" s="57"/>
      <c r="D3576" s="101"/>
      <c r="E3576" s="45"/>
      <c r="F3576" s="22"/>
      <c r="G3576" s="82"/>
      <c r="H3576" s="82"/>
      <c r="I3576" s="105"/>
      <c r="J3576" s="266"/>
    </row>
    <row r="3577" spans="2:10" ht="16.149999999999999" customHeight="1" x14ac:dyDescent="0.25">
      <c r="B3577" s="293">
        <v>262</v>
      </c>
      <c r="C3577" s="57" t="s">
        <v>1619</v>
      </c>
      <c r="D3577" s="101"/>
      <c r="E3577" s="45"/>
      <c r="F3577" s="22"/>
      <c r="G3577" s="82"/>
      <c r="H3577" s="82"/>
      <c r="I3577" s="105"/>
      <c r="J3577" s="266"/>
    </row>
    <row r="3578" spans="2:10" ht="216" customHeight="1" x14ac:dyDescent="0.25">
      <c r="B3578" s="293"/>
      <c r="C3578" s="57" t="s">
        <v>1620</v>
      </c>
      <c r="D3578" s="101"/>
      <c r="E3578" s="45"/>
      <c r="F3578" s="22"/>
      <c r="G3578" s="82"/>
      <c r="H3578" s="82"/>
      <c r="I3578" s="105"/>
      <c r="J3578" s="266"/>
    </row>
    <row r="3579" spans="2:10" ht="16.149999999999999" customHeight="1" x14ac:dyDescent="0.25">
      <c r="B3579" s="293"/>
      <c r="C3579" s="53" t="s">
        <v>214</v>
      </c>
      <c r="D3579" s="198"/>
      <c r="E3579" s="45">
        <v>16</v>
      </c>
      <c r="F3579" s="22"/>
      <c r="G3579" s="82"/>
      <c r="H3579" s="82"/>
      <c r="I3579" s="105"/>
      <c r="J3579" s="266"/>
    </row>
    <row r="3580" spans="2:10" ht="16.149999999999999" customHeight="1" x14ac:dyDescent="0.25">
      <c r="B3580" s="293"/>
      <c r="C3580" s="80" t="s">
        <v>1400</v>
      </c>
      <c r="D3580" s="198"/>
      <c r="E3580" s="45">
        <v>2</v>
      </c>
      <c r="F3580" s="22"/>
      <c r="G3580" s="82"/>
      <c r="H3580" s="82"/>
      <c r="I3580" s="105"/>
      <c r="J3580" s="266"/>
    </row>
    <row r="3581" spans="2:10" ht="16.149999999999999" customHeight="1" x14ac:dyDescent="0.25">
      <c r="B3581" s="293"/>
      <c r="C3581" s="80" t="s">
        <v>215</v>
      </c>
      <c r="D3581" s="198"/>
      <c r="E3581" s="45">
        <v>20</v>
      </c>
      <c r="F3581" s="22"/>
      <c r="G3581" s="82"/>
      <c r="H3581" s="82"/>
      <c r="I3581" s="105"/>
      <c r="J3581" s="266"/>
    </row>
    <row r="3582" spans="2:10" ht="16.149999999999999" customHeight="1" x14ac:dyDescent="0.25">
      <c r="B3582" s="293"/>
      <c r="C3582" s="80" t="s">
        <v>804</v>
      </c>
      <c r="D3582" s="198"/>
      <c r="E3582" s="45">
        <v>6</v>
      </c>
      <c r="F3582" s="22"/>
      <c r="G3582" s="82"/>
      <c r="H3582" s="82"/>
      <c r="I3582" s="105"/>
      <c r="J3582" s="266"/>
    </row>
    <row r="3583" spans="2:10" ht="16.149999999999999" customHeight="1" x14ac:dyDescent="0.25">
      <c r="B3583" s="293"/>
      <c r="C3583" s="80" t="s">
        <v>216</v>
      </c>
      <c r="D3583" s="198"/>
      <c r="E3583" s="45">
        <v>3</v>
      </c>
      <c r="F3583" s="22"/>
      <c r="G3583" s="82"/>
      <c r="H3583" s="82"/>
      <c r="I3583" s="105"/>
      <c r="J3583" s="266"/>
    </row>
    <row r="3584" spans="2:10" ht="16.149999999999999" customHeight="1" x14ac:dyDescent="0.25">
      <c r="B3584" s="293"/>
      <c r="C3584" s="80"/>
      <c r="D3584" s="101" t="s">
        <v>21</v>
      </c>
      <c r="E3584" s="56">
        <v>47</v>
      </c>
      <c r="F3584" s="22"/>
      <c r="G3584" s="185">
        <v>1.3934867661268397E-6</v>
      </c>
      <c r="H3584" s="82">
        <f>G3584*E3584</f>
        <v>6.5493878007961466E-5</v>
      </c>
      <c r="I3584" s="82"/>
      <c r="J3584" s="261" t="s">
        <v>591</v>
      </c>
    </row>
    <row r="3585" spans="2:10" ht="16.149999999999999" customHeight="1" x14ac:dyDescent="0.25">
      <c r="B3585" s="293"/>
      <c r="C3585" s="57"/>
      <c r="D3585" s="101"/>
      <c r="E3585" s="45"/>
      <c r="F3585" s="22"/>
      <c r="G3585" s="82"/>
      <c r="H3585" s="82"/>
      <c r="I3585" s="105"/>
      <c r="J3585" s="266"/>
    </row>
    <row r="3586" spans="2:10" ht="16.149999999999999" customHeight="1" x14ac:dyDescent="0.25">
      <c r="B3586" s="293">
        <v>263</v>
      </c>
      <c r="C3586" s="57" t="s">
        <v>1621</v>
      </c>
      <c r="D3586" s="101"/>
      <c r="E3586" s="45"/>
      <c r="F3586" s="22"/>
      <c r="G3586" s="82"/>
      <c r="H3586" s="82"/>
      <c r="I3586" s="105"/>
      <c r="J3586" s="266"/>
    </row>
    <row r="3587" spans="2:10" ht="287.25" customHeight="1" x14ac:dyDescent="0.25">
      <c r="B3587" s="293"/>
      <c r="C3587" s="57" t="s">
        <v>1622</v>
      </c>
      <c r="D3587" s="101"/>
      <c r="E3587" s="45"/>
      <c r="F3587" s="22"/>
      <c r="G3587" s="82"/>
      <c r="H3587" s="82"/>
      <c r="I3587" s="105"/>
      <c r="J3587" s="266"/>
    </row>
    <row r="3588" spans="2:10" ht="16.149999999999999" customHeight="1" x14ac:dyDescent="0.25">
      <c r="B3588" s="293"/>
      <c r="C3588" s="53" t="s">
        <v>214</v>
      </c>
      <c r="D3588" s="198"/>
      <c r="E3588" s="45">
        <v>16</v>
      </c>
      <c r="F3588" s="22"/>
      <c r="G3588" s="82"/>
      <c r="H3588" s="82"/>
      <c r="I3588" s="105"/>
      <c r="J3588" s="266"/>
    </row>
    <row r="3589" spans="2:10" ht="16.149999999999999" customHeight="1" x14ac:dyDescent="0.25">
      <c r="B3589" s="293"/>
      <c r="C3589" s="80" t="s">
        <v>1400</v>
      </c>
      <c r="D3589" s="198"/>
      <c r="E3589" s="45">
        <v>2</v>
      </c>
      <c r="F3589" s="22"/>
      <c r="G3589" s="82"/>
      <c r="H3589" s="82"/>
      <c r="I3589" s="105"/>
      <c r="J3589" s="266"/>
    </row>
    <row r="3590" spans="2:10" ht="16.149999999999999" customHeight="1" x14ac:dyDescent="0.25">
      <c r="B3590" s="293"/>
      <c r="C3590" s="80" t="s">
        <v>215</v>
      </c>
      <c r="D3590" s="198"/>
      <c r="E3590" s="45">
        <v>20</v>
      </c>
      <c r="F3590" s="22"/>
      <c r="G3590" s="82"/>
      <c r="H3590" s="82"/>
      <c r="I3590" s="105"/>
      <c r="J3590" s="266"/>
    </row>
    <row r="3591" spans="2:10" ht="16.149999999999999" customHeight="1" x14ac:dyDescent="0.25">
      <c r="B3591" s="293"/>
      <c r="C3591" s="80" t="s">
        <v>804</v>
      </c>
      <c r="D3591" s="198"/>
      <c r="E3591" s="45">
        <v>6</v>
      </c>
      <c r="F3591" s="22"/>
      <c r="G3591" s="82"/>
      <c r="H3591" s="82"/>
      <c r="I3591" s="105"/>
      <c r="J3591" s="266"/>
    </row>
    <row r="3592" spans="2:10" ht="16.149999999999999" customHeight="1" x14ac:dyDescent="0.25">
      <c r="B3592" s="293"/>
      <c r="C3592" s="80" t="s">
        <v>216</v>
      </c>
      <c r="D3592" s="198"/>
      <c r="E3592" s="45">
        <v>3</v>
      </c>
      <c r="F3592" s="22"/>
      <c r="G3592" s="82"/>
      <c r="H3592" s="82"/>
      <c r="I3592" s="105"/>
      <c r="J3592" s="266"/>
    </row>
    <row r="3593" spans="2:10" ht="16.149999999999999" customHeight="1" x14ac:dyDescent="0.25">
      <c r="B3593" s="293"/>
      <c r="C3593" s="80"/>
      <c r="D3593" s="101" t="s">
        <v>21</v>
      </c>
      <c r="E3593" s="56">
        <v>47</v>
      </c>
      <c r="F3593" s="22"/>
      <c r="G3593" s="185">
        <v>1.3934867661268397E-6</v>
      </c>
      <c r="H3593" s="82">
        <f>G3593*E3593</f>
        <v>6.5493878007961466E-5</v>
      </c>
      <c r="I3593" s="82"/>
      <c r="J3593" s="261" t="s">
        <v>591</v>
      </c>
    </row>
    <row r="3594" spans="2:10" ht="16.149999999999999" customHeight="1" x14ac:dyDescent="0.25">
      <c r="B3594" s="293"/>
      <c r="C3594" s="57"/>
      <c r="D3594" s="101"/>
      <c r="E3594" s="45"/>
      <c r="F3594" s="22"/>
      <c r="G3594" s="82"/>
      <c r="H3594" s="82"/>
      <c r="I3594" s="105"/>
      <c r="J3594" s="266"/>
    </row>
    <row r="3595" spans="2:10" ht="16.149999999999999" customHeight="1" x14ac:dyDescent="0.25">
      <c r="B3595" s="293">
        <v>264</v>
      </c>
      <c r="C3595" s="57" t="s">
        <v>1623</v>
      </c>
      <c r="D3595" s="101"/>
      <c r="E3595" s="45"/>
      <c r="F3595" s="22"/>
      <c r="G3595" s="82"/>
      <c r="H3595" s="82"/>
      <c r="I3595" s="105"/>
      <c r="J3595" s="266"/>
    </row>
    <row r="3596" spans="2:10" ht="16.149999999999999" customHeight="1" x14ac:dyDescent="0.25">
      <c r="B3596" s="293"/>
      <c r="C3596" s="57" t="s">
        <v>1624</v>
      </c>
      <c r="D3596" s="101"/>
      <c r="E3596" s="45"/>
      <c r="F3596" s="22"/>
      <c r="G3596" s="82"/>
      <c r="H3596" s="82"/>
      <c r="I3596" s="105"/>
      <c r="J3596" s="266"/>
    </row>
    <row r="3597" spans="2:10" ht="16.149999999999999" customHeight="1" x14ac:dyDescent="0.25">
      <c r="B3597" s="293"/>
      <c r="C3597" s="53" t="s">
        <v>1625</v>
      </c>
      <c r="D3597" s="198"/>
      <c r="E3597" s="45">
        <v>1</v>
      </c>
      <c r="F3597" s="22"/>
      <c r="G3597" s="82"/>
      <c r="H3597" s="82"/>
      <c r="I3597" s="105"/>
      <c r="J3597" s="266"/>
    </row>
    <row r="3598" spans="2:10" ht="16.149999999999999" customHeight="1" x14ac:dyDescent="0.25">
      <c r="B3598" s="293"/>
      <c r="C3598" s="80" t="s">
        <v>1626</v>
      </c>
      <c r="D3598" s="198"/>
      <c r="E3598" s="45">
        <v>2</v>
      </c>
      <c r="F3598" s="22"/>
      <c r="G3598" s="82"/>
      <c r="H3598" s="82"/>
      <c r="I3598" s="105"/>
      <c r="J3598" s="266"/>
    </row>
    <row r="3599" spans="2:10" ht="16.149999999999999" customHeight="1" x14ac:dyDescent="0.25">
      <c r="B3599" s="293"/>
      <c r="C3599" s="80" t="s">
        <v>1627</v>
      </c>
      <c r="D3599" s="198"/>
      <c r="E3599" s="45">
        <v>1</v>
      </c>
      <c r="F3599" s="22"/>
      <c r="G3599" s="82"/>
      <c r="H3599" s="82"/>
      <c r="I3599" s="105"/>
      <c r="J3599" s="266"/>
    </row>
    <row r="3600" spans="2:10" ht="16.149999999999999" customHeight="1" x14ac:dyDescent="0.25">
      <c r="B3600" s="293"/>
      <c r="C3600" s="80" t="s">
        <v>1628</v>
      </c>
      <c r="D3600" s="198"/>
      <c r="E3600" s="45">
        <v>1</v>
      </c>
      <c r="F3600" s="22"/>
      <c r="G3600" s="82"/>
      <c r="H3600" s="82"/>
      <c r="I3600" s="105"/>
      <c r="J3600" s="266"/>
    </row>
    <row r="3601" spans="2:10" ht="16.149999999999999" customHeight="1" x14ac:dyDescent="0.25">
      <c r="B3601" s="293"/>
      <c r="C3601" s="80" t="s">
        <v>1629</v>
      </c>
      <c r="D3601" s="198"/>
      <c r="E3601" s="45">
        <v>4</v>
      </c>
      <c r="F3601" s="22"/>
      <c r="G3601" s="82"/>
      <c r="H3601" s="82"/>
      <c r="I3601" s="105"/>
      <c r="J3601" s="266"/>
    </row>
    <row r="3602" spans="2:10" ht="16.149999999999999" customHeight="1" x14ac:dyDescent="0.25">
      <c r="B3602" s="293"/>
      <c r="C3602" s="80" t="s">
        <v>1630</v>
      </c>
      <c r="D3602" s="198"/>
      <c r="E3602" s="45">
        <v>2</v>
      </c>
      <c r="F3602" s="22"/>
      <c r="G3602" s="82"/>
      <c r="H3602" s="82"/>
      <c r="I3602" s="105"/>
      <c r="J3602" s="266"/>
    </row>
    <row r="3603" spans="2:10" ht="16.149999999999999" customHeight="1" x14ac:dyDescent="0.25">
      <c r="B3603" s="293"/>
      <c r="C3603" s="80" t="s">
        <v>1631</v>
      </c>
      <c r="D3603" s="198"/>
      <c r="E3603" s="45">
        <v>1</v>
      </c>
      <c r="F3603" s="22"/>
      <c r="G3603" s="82"/>
      <c r="H3603" s="82"/>
      <c r="I3603" s="105"/>
      <c r="J3603" s="266"/>
    </row>
    <row r="3604" spans="2:10" ht="16.149999999999999" customHeight="1" x14ac:dyDescent="0.25">
      <c r="B3604" s="293"/>
      <c r="C3604" s="80" t="s">
        <v>1632</v>
      </c>
      <c r="D3604" s="198"/>
      <c r="E3604" s="45">
        <v>1</v>
      </c>
      <c r="F3604" s="22"/>
      <c r="G3604" s="82"/>
      <c r="H3604" s="82"/>
      <c r="I3604" s="105"/>
      <c r="J3604" s="266"/>
    </row>
    <row r="3605" spans="2:10" ht="16.149999999999999" customHeight="1" x14ac:dyDescent="0.25">
      <c r="B3605" s="293"/>
      <c r="C3605" s="80" t="s">
        <v>1633</v>
      </c>
      <c r="D3605" s="198"/>
      <c r="E3605" s="45">
        <v>1</v>
      </c>
      <c r="F3605" s="22"/>
      <c r="G3605" s="82"/>
      <c r="H3605" s="82"/>
      <c r="I3605" s="105"/>
      <c r="J3605" s="266"/>
    </row>
    <row r="3606" spans="2:10" ht="16.149999999999999" customHeight="1" x14ac:dyDescent="0.25">
      <c r="B3606" s="293"/>
      <c r="C3606" s="80" t="s">
        <v>1634</v>
      </c>
      <c r="D3606" s="198"/>
      <c r="E3606" s="45">
        <v>1</v>
      </c>
      <c r="F3606" s="22"/>
      <c r="G3606" s="82"/>
      <c r="H3606" s="82"/>
      <c r="I3606" s="105"/>
      <c r="J3606" s="266"/>
    </row>
    <row r="3607" spans="2:10" ht="16.149999999999999" customHeight="1" x14ac:dyDescent="0.25">
      <c r="B3607" s="293"/>
      <c r="C3607" s="80" t="s">
        <v>1635</v>
      </c>
      <c r="D3607" s="198"/>
      <c r="E3607" s="45">
        <v>1</v>
      </c>
      <c r="F3607" s="22"/>
      <c r="G3607" s="82"/>
      <c r="H3607" s="82"/>
      <c r="I3607" s="105"/>
      <c r="J3607" s="266"/>
    </row>
    <row r="3608" spans="2:10" ht="16.149999999999999" customHeight="1" x14ac:dyDescent="0.25">
      <c r="B3608" s="293"/>
      <c r="C3608" s="80" t="s">
        <v>1636</v>
      </c>
      <c r="D3608" s="198"/>
      <c r="E3608" s="45">
        <v>2</v>
      </c>
      <c r="F3608" s="22"/>
      <c r="G3608" s="82"/>
      <c r="H3608" s="82"/>
      <c r="I3608" s="105"/>
      <c r="J3608" s="266"/>
    </row>
    <row r="3609" spans="2:10" ht="16.149999999999999" customHeight="1" x14ac:dyDescent="0.25">
      <c r="B3609" s="293"/>
      <c r="C3609" s="80" t="s">
        <v>1637</v>
      </c>
      <c r="D3609" s="198"/>
      <c r="E3609" s="45">
        <v>1</v>
      </c>
      <c r="F3609" s="22"/>
      <c r="G3609" s="82"/>
      <c r="H3609" s="82"/>
      <c r="I3609" s="105"/>
      <c r="J3609" s="266"/>
    </row>
    <row r="3610" spans="2:10" ht="16.149999999999999" customHeight="1" x14ac:dyDescent="0.25">
      <c r="B3610" s="293"/>
      <c r="C3610" s="80" t="s">
        <v>1638</v>
      </c>
      <c r="D3610" s="198"/>
      <c r="E3610" s="45">
        <v>1</v>
      </c>
      <c r="F3610" s="22"/>
      <c r="G3610" s="82"/>
      <c r="H3610" s="82"/>
      <c r="I3610" s="105"/>
      <c r="J3610" s="266"/>
    </row>
    <row r="3611" spans="2:10" ht="16.149999999999999" customHeight="1" x14ac:dyDescent="0.25">
      <c r="B3611" s="293"/>
      <c r="C3611" s="80" t="s">
        <v>1639</v>
      </c>
      <c r="D3611" s="198"/>
      <c r="E3611" s="45">
        <v>1</v>
      </c>
      <c r="F3611" s="22"/>
      <c r="G3611" s="82"/>
      <c r="H3611" s="82"/>
      <c r="I3611" s="105"/>
      <c r="J3611" s="266"/>
    </row>
    <row r="3612" spans="2:10" ht="16.149999999999999" customHeight="1" x14ac:dyDescent="0.25">
      <c r="B3612" s="293"/>
      <c r="C3612" s="80" t="s">
        <v>1640</v>
      </c>
      <c r="D3612" s="198"/>
      <c r="E3612" s="45">
        <v>1</v>
      </c>
      <c r="F3612" s="22"/>
      <c r="G3612" s="82"/>
      <c r="H3612" s="82"/>
      <c r="I3612" s="105"/>
      <c r="J3612" s="266"/>
    </row>
    <row r="3613" spans="2:10" ht="16.149999999999999" customHeight="1" x14ac:dyDescent="0.25">
      <c r="B3613" s="293"/>
      <c r="C3613" s="80" t="s">
        <v>1641</v>
      </c>
      <c r="D3613" s="198"/>
      <c r="E3613" s="45">
        <v>1</v>
      </c>
      <c r="F3613" s="22"/>
      <c r="G3613" s="82"/>
      <c r="H3613" s="82"/>
      <c r="I3613" s="105"/>
      <c r="J3613" s="266"/>
    </row>
    <row r="3614" spans="2:10" ht="16.149999999999999" customHeight="1" x14ac:dyDescent="0.25">
      <c r="B3614" s="293"/>
      <c r="C3614" s="80" t="s">
        <v>1642</v>
      </c>
      <c r="D3614" s="198"/>
      <c r="E3614" s="45">
        <v>1</v>
      </c>
      <c r="F3614" s="22"/>
      <c r="G3614" s="82"/>
      <c r="H3614" s="82"/>
      <c r="I3614" s="105"/>
      <c r="J3614" s="266"/>
    </row>
    <row r="3615" spans="2:10" ht="16.149999999999999" customHeight="1" x14ac:dyDescent="0.25">
      <c r="B3615" s="293"/>
      <c r="C3615" s="80" t="s">
        <v>1643</v>
      </c>
      <c r="D3615" s="198"/>
      <c r="E3615" s="45">
        <v>1</v>
      </c>
      <c r="F3615" s="22"/>
      <c r="G3615" s="82"/>
      <c r="H3615" s="82"/>
      <c r="I3615" s="105"/>
      <c r="J3615" s="266"/>
    </row>
    <row r="3616" spans="2:10" ht="16.149999999999999" customHeight="1" x14ac:dyDescent="0.25">
      <c r="B3616" s="293"/>
      <c r="C3616" s="80" t="s">
        <v>1644</v>
      </c>
      <c r="D3616" s="198"/>
      <c r="E3616" s="45">
        <v>1</v>
      </c>
      <c r="F3616" s="22"/>
      <c r="G3616" s="82"/>
      <c r="H3616" s="82"/>
      <c r="I3616" s="105"/>
      <c r="J3616" s="266"/>
    </row>
    <row r="3617" spans="2:10" ht="16.149999999999999" customHeight="1" x14ac:dyDescent="0.25">
      <c r="B3617" s="293"/>
      <c r="C3617" s="80" t="s">
        <v>1645</v>
      </c>
      <c r="D3617" s="198"/>
      <c r="E3617" s="45">
        <v>2</v>
      </c>
      <c r="F3617" s="22"/>
      <c r="G3617" s="82"/>
      <c r="H3617" s="82"/>
      <c r="I3617" s="105"/>
      <c r="J3617" s="266"/>
    </row>
    <row r="3618" spans="2:10" ht="16.149999999999999" customHeight="1" x14ac:dyDescent="0.25">
      <c r="B3618" s="293"/>
      <c r="C3618" s="80" t="s">
        <v>1646</v>
      </c>
      <c r="D3618" s="198"/>
      <c r="E3618" s="45">
        <v>1</v>
      </c>
      <c r="F3618" s="22"/>
      <c r="G3618" s="82"/>
      <c r="H3618" s="82"/>
      <c r="I3618" s="105"/>
      <c r="J3618" s="266"/>
    </row>
    <row r="3619" spans="2:10" ht="16.149999999999999" customHeight="1" x14ac:dyDescent="0.25">
      <c r="B3619" s="293"/>
      <c r="C3619" s="80" t="s">
        <v>1647</v>
      </c>
      <c r="D3619" s="198"/>
      <c r="E3619" s="45">
        <v>1</v>
      </c>
      <c r="F3619" s="22"/>
      <c r="G3619" s="82"/>
      <c r="H3619" s="82"/>
      <c r="I3619" s="105"/>
      <c r="J3619" s="266"/>
    </row>
    <row r="3620" spans="2:10" ht="16.149999999999999" customHeight="1" x14ac:dyDescent="0.25">
      <c r="B3620" s="293"/>
      <c r="C3620" s="80" t="s">
        <v>1648</v>
      </c>
      <c r="D3620" s="198"/>
      <c r="E3620" s="45">
        <v>1</v>
      </c>
      <c r="F3620" s="22"/>
      <c r="G3620" s="82"/>
      <c r="H3620" s="82"/>
      <c r="I3620" s="105"/>
      <c r="J3620" s="266"/>
    </row>
    <row r="3621" spans="2:10" ht="16.149999999999999" customHeight="1" x14ac:dyDescent="0.25">
      <c r="B3621" s="293"/>
      <c r="C3621" s="80" t="s">
        <v>1649</v>
      </c>
      <c r="D3621" s="198"/>
      <c r="E3621" s="45">
        <v>1</v>
      </c>
      <c r="F3621" s="22"/>
      <c r="G3621" s="82"/>
      <c r="H3621" s="82"/>
      <c r="I3621" s="105"/>
      <c r="J3621" s="266"/>
    </row>
    <row r="3622" spans="2:10" ht="16.149999999999999" customHeight="1" x14ac:dyDescent="0.25">
      <c r="B3622" s="293"/>
      <c r="C3622" s="80" t="s">
        <v>1650</v>
      </c>
      <c r="D3622" s="198"/>
      <c r="E3622" s="45">
        <v>1</v>
      </c>
      <c r="F3622" s="22"/>
      <c r="G3622" s="82"/>
      <c r="H3622" s="82"/>
      <c r="I3622" s="105"/>
      <c r="J3622" s="266"/>
    </row>
    <row r="3623" spans="2:10" ht="16.149999999999999" customHeight="1" x14ac:dyDescent="0.25">
      <c r="B3623" s="293"/>
      <c r="C3623" s="80" t="s">
        <v>1651</v>
      </c>
      <c r="D3623" s="198"/>
      <c r="E3623" s="45">
        <v>1</v>
      </c>
      <c r="F3623" s="22"/>
      <c r="G3623" s="82"/>
      <c r="H3623" s="82"/>
      <c r="I3623" s="105"/>
      <c r="J3623" s="266"/>
    </row>
    <row r="3624" spans="2:10" ht="16.149999999999999" customHeight="1" x14ac:dyDescent="0.25">
      <c r="B3624" s="293"/>
      <c r="C3624" s="80" t="s">
        <v>1652</v>
      </c>
      <c r="D3624" s="198"/>
      <c r="E3624" s="45">
        <v>1</v>
      </c>
      <c r="F3624" s="22"/>
      <c r="G3624" s="82"/>
      <c r="H3624" s="82"/>
      <c r="I3624" s="105"/>
      <c r="J3624" s="266"/>
    </row>
    <row r="3625" spans="2:10" ht="16.149999999999999" customHeight="1" x14ac:dyDescent="0.25">
      <c r="B3625" s="293"/>
      <c r="C3625" s="80" t="s">
        <v>1653</v>
      </c>
      <c r="D3625" s="198"/>
      <c r="E3625" s="45">
        <v>1</v>
      </c>
      <c r="F3625" s="22"/>
      <c r="G3625" s="82"/>
      <c r="H3625" s="82"/>
      <c r="I3625" s="105"/>
      <c r="J3625" s="266"/>
    </row>
    <row r="3626" spans="2:10" ht="16.149999999999999" customHeight="1" x14ac:dyDescent="0.25">
      <c r="B3626" s="293"/>
      <c r="C3626" s="80"/>
      <c r="D3626" s="198" t="s">
        <v>21</v>
      </c>
      <c r="E3626" s="56">
        <f>SUM(E3597:E3625)</f>
        <v>36</v>
      </c>
      <c r="F3626" s="22"/>
      <c r="G3626" s="185">
        <v>1.3934867661268397E-6</v>
      </c>
      <c r="H3626" s="82">
        <f>G3626*E3626</f>
        <v>5.016552358056623E-5</v>
      </c>
      <c r="I3626" s="82"/>
      <c r="J3626" s="261" t="s">
        <v>591</v>
      </c>
    </row>
    <row r="3627" spans="2:10" ht="16.149999999999999" customHeight="1" x14ac:dyDescent="0.25">
      <c r="B3627" s="293"/>
      <c r="C3627" s="80"/>
      <c r="D3627" s="101"/>
      <c r="E3627" s="45"/>
      <c r="F3627" s="22"/>
      <c r="G3627" s="82"/>
      <c r="H3627" s="82"/>
      <c r="I3627" s="105"/>
      <c r="J3627" s="266"/>
    </row>
    <row r="3628" spans="2:10" ht="16.149999999999999" customHeight="1" x14ac:dyDescent="0.25">
      <c r="B3628" s="293">
        <v>265</v>
      </c>
      <c r="C3628" s="57" t="s">
        <v>1654</v>
      </c>
      <c r="D3628" s="101"/>
      <c r="E3628" s="45"/>
      <c r="F3628" s="22"/>
      <c r="G3628" s="82"/>
      <c r="H3628" s="82"/>
      <c r="I3628" s="105"/>
      <c r="J3628" s="266"/>
    </row>
    <row r="3629" spans="2:10" ht="16.149999999999999" customHeight="1" x14ac:dyDescent="0.25">
      <c r="B3629" s="293"/>
      <c r="C3629" s="57" t="s">
        <v>1655</v>
      </c>
      <c r="D3629" s="101"/>
      <c r="E3629" s="45"/>
      <c r="F3629" s="22"/>
      <c r="G3629" s="82"/>
      <c r="H3629" s="82"/>
      <c r="I3629" s="105"/>
      <c r="J3629" s="266"/>
    </row>
    <row r="3630" spans="2:10" ht="16.149999999999999" customHeight="1" x14ac:dyDescent="0.25">
      <c r="B3630" s="293"/>
      <c r="C3630" s="53" t="s">
        <v>1625</v>
      </c>
      <c r="D3630" s="198"/>
      <c r="E3630" s="45">
        <v>1</v>
      </c>
      <c r="F3630" s="22"/>
      <c r="G3630" s="82"/>
      <c r="H3630" s="82"/>
      <c r="I3630" s="105"/>
      <c r="J3630" s="266"/>
    </row>
    <row r="3631" spans="2:10" ht="16.149999999999999" customHeight="1" x14ac:dyDescent="0.25">
      <c r="B3631" s="293"/>
      <c r="C3631" s="80" t="s">
        <v>1626</v>
      </c>
      <c r="D3631" s="198"/>
      <c r="E3631" s="45">
        <v>2</v>
      </c>
      <c r="F3631" s="22"/>
      <c r="G3631" s="82"/>
      <c r="H3631" s="82"/>
      <c r="I3631" s="105"/>
      <c r="J3631" s="266"/>
    </row>
    <row r="3632" spans="2:10" ht="16.149999999999999" customHeight="1" x14ac:dyDescent="0.25">
      <c r="B3632" s="293"/>
      <c r="C3632" s="80" t="s">
        <v>1627</v>
      </c>
      <c r="D3632" s="198"/>
      <c r="E3632" s="45">
        <v>1</v>
      </c>
      <c r="F3632" s="22"/>
      <c r="G3632" s="82"/>
      <c r="H3632" s="82"/>
      <c r="I3632" s="105"/>
      <c r="J3632" s="266"/>
    </row>
    <row r="3633" spans="2:10" ht="16.149999999999999" customHeight="1" x14ac:dyDescent="0.25">
      <c r="B3633" s="293"/>
      <c r="C3633" s="80" t="s">
        <v>1628</v>
      </c>
      <c r="D3633" s="198"/>
      <c r="E3633" s="45">
        <v>1</v>
      </c>
      <c r="F3633" s="22"/>
      <c r="G3633" s="82"/>
      <c r="H3633" s="82"/>
      <c r="I3633" s="105"/>
      <c r="J3633" s="266"/>
    </row>
    <row r="3634" spans="2:10" ht="16.149999999999999" customHeight="1" x14ac:dyDescent="0.25">
      <c r="B3634" s="293"/>
      <c r="C3634" s="80" t="s">
        <v>1629</v>
      </c>
      <c r="D3634" s="198"/>
      <c r="E3634" s="45">
        <v>4</v>
      </c>
      <c r="F3634" s="22"/>
      <c r="G3634" s="82"/>
      <c r="H3634" s="82"/>
      <c r="I3634" s="105"/>
      <c r="J3634" s="266"/>
    </row>
    <row r="3635" spans="2:10" ht="16.149999999999999" customHeight="1" x14ac:dyDescent="0.25">
      <c r="B3635" s="293"/>
      <c r="C3635" s="80" t="s">
        <v>1630</v>
      </c>
      <c r="D3635" s="198"/>
      <c r="E3635" s="45">
        <v>2</v>
      </c>
      <c r="F3635" s="22"/>
      <c r="G3635" s="82"/>
      <c r="H3635" s="82"/>
      <c r="I3635" s="105"/>
      <c r="J3635" s="266"/>
    </row>
    <row r="3636" spans="2:10" ht="16.149999999999999" customHeight="1" x14ac:dyDescent="0.25">
      <c r="B3636" s="293"/>
      <c r="C3636" s="80" t="s">
        <v>1631</v>
      </c>
      <c r="D3636" s="198"/>
      <c r="E3636" s="45">
        <v>1</v>
      </c>
      <c r="F3636" s="22"/>
      <c r="G3636" s="82"/>
      <c r="H3636" s="82"/>
      <c r="I3636" s="105"/>
      <c r="J3636" s="266"/>
    </row>
    <row r="3637" spans="2:10" ht="16.149999999999999" customHeight="1" x14ac:dyDescent="0.25">
      <c r="B3637" s="293"/>
      <c r="C3637" s="80" t="s">
        <v>1632</v>
      </c>
      <c r="D3637" s="198"/>
      <c r="E3637" s="45">
        <v>1</v>
      </c>
      <c r="F3637" s="22"/>
      <c r="G3637" s="82"/>
      <c r="H3637" s="82"/>
      <c r="I3637" s="105"/>
      <c r="J3637" s="266"/>
    </row>
    <row r="3638" spans="2:10" ht="16.149999999999999" customHeight="1" x14ac:dyDescent="0.25">
      <c r="B3638" s="293"/>
      <c r="C3638" s="80" t="s">
        <v>1633</v>
      </c>
      <c r="D3638" s="198"/>
      <c r="E3638" s="45">
        <v>1</v>
      </c>
      <c r="F3638" s="22"/>
      <c r="G3638" s="82"/>
      <c r="H3638" s="82"/>
      <c r="I3638" s="105"/>
      <c r="J3638" s="266"/>
    </row>
    <row r="3639" spans="2:10" ht="16.149999999999999" customHeight="1" x14ac:dyDescent="0.25">
      <c r="B3639" s="293"/>
      <c r="C3639" s="80" t="s">
        <v>1634</v>
      </c>
      <c r="D3639" s="198"/>
      <c r="E3639" s="45">
        <v>1</v>
      </c>
      <c r="F3639" s="22"/>
      <c r="G3639" s="82"/>
      <c r="H3639" s="82"/>
      <c r="I3639" s="105"/>
      <c r="J3639" s="266"/>
    </row>
    <row r="3640" spans="2:10" ht="16.149999999999999" customHeight="1" x14ac:dyDescent="0.25">
      <c r="B3640" s="293"/>
      <c r="C3640" s="80" t="s">
        <v>1635</v>
      </c>
      <c r="D3640" s="198"/>
      <c r="E3640" s="45">
        <v>1</v>
      </c>
      <c r="F3640" s="22"/>
      <c r="G3640" s="82"/>
      <c r="H3640" s="82"/>
      <c r="I3640" s="105"/>
      <c r="J3640" s="266"/>
    </row>
    <row r="3641" spans="2:10" ht="16.149999999999999" customHeight="1" x14ac:dyDescent="0.25">
      <c r="B3641" s="293"/>
      <c r="C3641" s="80" t="s">
        <v>1636</v>
      </c>
      <c r="D3641" s="198"/>
      <c r="E3641" s="45">
        <v>2</v>
      </c>
      <c r="F3641" s="22"/>
      <c r="G3641" s="82"/>
      <c r="H3641" s="82"/>
      <c r="I3641" s="105"/>
      <c r="J3641" s="266"/>
    </row>
    <row r="3642" spans="2:10" ht="16.149999999999999" customHeight="1" x14ac:dyDescent="0.25">
      <c r="B3642" s="293"/>
      <c r="C3642" s="80" t="s">
        <v>1637</v>
      </c>
      <c r="D3642" s="198"/>
      <c r="E3642" s="45">
        <v>1</v>
      </c>
      <c r="F3642" s="22"/>
      <c r="G3642" s="82"/>
      <c r="H3642" s="82"/>
      <c r="I3642" s="105"/>
      <c r="J3642" s="266"/>
    </row>
    <row r="3643" spans="2:10" ht="16.149999999999999" customHeight="1" x14ac:dyDescent="0.25">
      <c r="B3643" s="293"/>
      <c r="C3643" s="80" t="s">
        <v>1638</v>
      </c>
      <c r="D3643" s="198"/>
      <c r="E3643" s="45">
        <v>1</v>
      </c>
      <c r="F3643" s="22"/>
      <c r="G3643" s="82"/>
      <c r="H3643" s="82"/>
      <c r="I3643" s="105"/>
      <c r="J3643" s="266"/>
    </row>
    <row r="3644" spans="2:10" ht="16.149999999999999" customHeight="1" x14ac:dyDescent="0.25">
      <c r="B3644" s="293"/>
      <c r="C3644" s="80" t="s">
        <v>1639</v>
      </c>
      <c r="D3644" s="198"/>
      <c r="E3644" s="45">
        <v>1</v>
      </c>
      <c r="F3644" s="22"/>
      <c r="G3644" s="82"/>
      <c r="H3644" s="82"/>
      <c r="I3644" s="105"/>
      <c r="J3644" s="266"/>
    </row>
    <row r="3645" spans="2:10" ht="16.149999999999999" customHeight="1" x14ac:dyDescent="0.25">
      <c r="B3645" s="293"/>
      <c r="C3645" s="80" t="s">
        <v>1640</v>
      </c>
      <c r="D3645" s="198"/>
      <c r="E3645" s="45">
        <v>1</v>
      </c>
      <c r="F3645" s="22"/>
      <c r="G3645" s="82"/>
      <c r="H3645" s="82"/>
      <c r="I3645" s="105"/>
      <c r="J3645" s="266"/>
    </row>
    <row r="3646" spans="2:10" ht="16.149999999999999" customHeight="1" x14ac:dyDescent="0.25">
      <c r="B3646" s="293"/>
      <c r="C3646" s="80" t="s">
        <v>1641</v>
      </c>
      <c r="D3646" s="198"/>
      <c r="E3646" s="45">
        <v>1</v>
      </c>
      <c r="F3646" s="22"/>
      <c r="G3646" s="82"/>
      <c r="H3646" s="82"/>
      <c r="I3646" s="105"/>
      <c r="J3646" s="266"/>
    </row>
    <row r="3647" spans="2:10" ht="16.149999999999999" customHeight="1" x14ac:dyDescent="0.25">
      <c r="B3647" s="293"/>
      <c r="C3647" s="80" t="s">
        <v>1642</v>
      </c>
      <c r="D3647" s="198"/>
      <c r="E3647" s="45">
        <v>1</v>
      </c>
      <c r="F3647" s="22"/>
      <c r="G3647" s="82"/>
      <c r="H3647" s="82"/>
      <c r="I3647" s="105"/>
      <c r="J3647" s="266"/>
    </row>
    <row r="3648" spans="2:10" ht="16.149999999999999" customHeight="1" x14ac:dyDescent="0.25">
      <c r="B3648" s="293"/>
      <c r="C3648" s="80" t="s">
        <v>1643</v>
      </c>
      <c r="D3648" s="198"/>
      <c r="E3648" s="45">
        <v>1</v>
      </c>
      <c r="F3648" s="22"/>
      <c r="G3648" s="82"/>
      <c r="H3648" s="82"/>
      <c r="I3648" s="105"/>
      <c r="J3648" s="266"/>
    </row>
    <row r="3649" spans="2:10" ht="16.149999999999999" customHeight="1" x14ac:dyDescent="0.25">
      <c r="B3649" s="293"/>
      <c r="C3649" s="80" t="s">
        <v>1644</v>
      </c>
      <c r="D3649" s="198"/>
      <c r="E3649" s="45">
        <v>1</v>
      </c>
      <c r="F3649" s="22"/>
      <c r="G3649" s="82"/>
      <c r="H3649" s="82"/>
      <c r="I3649" s="105"/>
      <c r="J3649" s="266"/>
    </row>
    <row r="3650" spans="2:10" ht="16.149999999999999" customHeight="1" x14ac:dyDescent="0.25">
      <c r="B3650" s="293"/>
      <c r="C3650" s="80" t="s">
        <v>1645</v>
      </c>
      <c r="D3650" s="198"/>
      <c r="E3650" s="45">
        <v>2</v>
      </c>
      <c r="F3650" s="22"/>
      <c r="G3650" s="82"/>
      <c r="H3650" s="82"/>
      <c r="I3650" s="105"/>
      <c r="J3650" s="266"/>
    </row>
    <row r="3651" spans="2:10" ht="16.149999999999999" customHeight="1" x14ac:dyDescent="0.25">
      <c r="B3651" s="293"/>
      <c r="C3651" s="80" t="s">
        <v>1646</v>
      </c>
      <c r="D3651" s="198"/>
      <c r="E3651" s="45">
        <v>1</v>
      </c>
      <c r="F3651" s="22"/>
      <c r="G3651" s="82"/>
      <c r="H3651" s="82"/>
      <c r="I3651" s="105"/>
      <c r="J3651" s="266"/>
    </row>
    <row r="3652" spans="2:10" ht="16.149999999999999" customHeight="1" x14ac:dyDescent="0.25">
      <c r="B3652" s="293"/>
      <c r="C3652" s="80" t="s">
        <v>1647</v>
      </c>
      <c r="D3652" s="198"/>
      <c r="E3652" s="45">
        <v>1</v>
      </c>
      <c r="F3652" s="22"/>
      <c r="G3652" s="82"/>
      <c r="H3652" s="82"/>
      <c r="I3652" s="105"/>
      <c r="J3652" s="266"/>
    </row>
    <row r="3653" spans="2:10" ht="16.149999999999999" customHeight="1" x14ac:dyDescent="0.25">
      <c r="B3653" s="293"/>
      <c r="C3653" s="80" t="s">
        <v>1648</v>
      </c>
      <c r="D3653" s="198"/>
      <c r="E3653" s="45">
        <v>1</v>
      </c>
      <c r="F3653" s="22"/>
      <c r="G3653" s="82"/>
      <c r="H3653" s="82"/>
      <c r="I3653" s="105"/>
      <c r="J3653" s="266"/>
    </row>
    <row r="3654" spans="2:10" ht="16.149999999999999" customHeight="1" x14ac:dyDescent="0.25">
      <c r="B3654" s="293"/>
      <c r="C3654" s="80" t="s">
        <v>1649</v>
      </c>
      <c r="D3654" s="198"/>
      <c r="E3654" s="45">
        <v>1</v>
      </c>
      <c r="F3654" s="22"/>
      <c r="G3654" s="82"/>
      <c r="H3654" s="82"/>
      <c r="I3654" s="105"/>
      <c r="J3654" s="266"/>
    </row>
    <row r="3655" spans="2:10" ht="16.149999999999999" customHeight="1" x14ac:dyDescent="0.25">
      <c r="B3655" s="293"/>
      <c r="C3655" s="80" t="s">
        <v>1650</v>
      </c>
      <c r="D3655" s="198"/>
      <c r="E3655" s="45">
        <v>1</v>
      </c>
      <c r="F3655" s="22"/>
      <c r="G3655" s="82"/>
      <c r="H3655" s="82"/>
      <c r="I3655" s="105"/>
      <c r="J3655" s="266"/>
    </row>
    <row r="3656" spans="2:10" ht="16.149999999999999" customHeight="1" x14ac:dyDescent="0.25">
      <c r="B3656" s="293"/>
      <c r="C3656" s="80" t="s">
        <v>1651</v>
      </c>
      <c r="D3656" s="198"/>
      <c r="E3656" s="45">
        <v>1</v>
      </c>
      <c r="F3656" s="22"/>
      <c r="G3656" s="82"/>
      <c r="H3656" s="82"/>
      <c r="I3656" s="105"/>
      <c r="J3656" s="266"/>
    </row>
    <row r="3657" spans="2:10" ht="16.149999999999999" customHeight="1" x14ac:dyDescent="0.25">
      <c r="B3657" s="293"/>
      <c r="C3657" s="80" t="s">
        <v>1652</v>
      </c>
      <c r="D3657" s="198"/>
      <c r="E3657" s="45">
        <v>1</v>
      </c>
      <c r="F3657" s="22"/>
      <c r="G3657" s="82"/>
      <c r="H3657" s="82"/>
      <c r="I3657" s="105"/>
      <c r="J3657" s="266"/>
    </row>
    <row r="3658" spans="2:10" ht="16.149999999999999" customHeight="1" x14ac:dyDescent="0.25">
      <c r="B3658" s="293"/>
      <c r="C3658" s="80" t="s">
        <v>1653</v>
      </c>
      <c r="D3658" s="198"/>
      <c r="E3658" s="45">
        <v>1</v>
      </c>
      <c r="F3658" s="22"/>
      <c r="G3658" s="82"/>
      <c r="H3658" s="82"/>
      <c r="I3658" s="105"/>
      <c r="J3658" s="266"/>
    </row>
    <row r="3659" spans="2:10" ht="16.149999999999999" customHeight="1" x14ac:dyDescent="0.25">
      <c r="B3659" s="293"/>
      <c r="C3659" s="80"/>
      <c r="D3659" s="101" t="s">
        <v>21</v>
      </c>
      <c r="E3659" s="56">
        <v>36</v>
      </c>
      <c r="F3659" s="22"/>
      <c r="G3659" s="185">
        <v>1.3934867661268397E-6</v>
      </c>
      <c r="H3659" s="82">
        <f>G3659*E3659</f>
        <v>5.016552358056623E-5</v>
      </c>
      <c r="I3659" s="82"/>
      <c r="J3659" s="261" t="s">
        <v>591</v>
      </c>
    </row>
    <row r="3660" spans="2:10" ht="16.149999999999999" customHeight="1" x14ac:dyDescent="0.25">
      <c r="B3660" s="293"/>
      <c r="C3660" s="57"/>
      <c r="D3660" s="101"/>
      <c r="E3660" s="45"/>
      <c r="F3660" s="22"/>
      <c r="G3660" s="82"/>
      <c r="H3660" s="82"/>
      <c r="I3660" s="105"/>
      <c r="J3660" s="266"/>
    </row>
    <row r="3661" spans="2:10" ht="16.149999999999999" customHeight="1" x14ac:dyDescent="0.25">
      <c r="B3661" s="293">
        <v>266</v>
      </c>
      <c r="C3661" s="57" t="s">
        <v>1656</v>
      </c>
      <c r="D3661" s="101"/>
      <c r="E3661" s="45"/>
      <c r="F3661" s="22"/>
      <c r="G3661" s="82"/>
      <c r="H3661" s="82"/>
      <c r="I3661" s="105"/>
      <c r="J3661" s="266"/>
    </row>
    <row r="3662" spans="2:10" ht="16.149999999999999" customHeight="1" x14ac:dyDescent="0.25">
      <c r="B3662" s="293"/>
      <c r="C3662" s="53" t="s">
        <v>1657</v>
      </c>
      <c r="D3662" s="101"/>
      <c r="E3662" s="45"/>
      <c r="F3662" s="22"/>
      <c r="G3662" s="82"/>
      <c r="H3662" s="82"/>
      <c r="I3662" s="105"/>
      <c r="J3662" s="266"/>
    </row>
    <row r="3663" spans="2:10" ht="16.149999999999999" customHeight="1" x14ac:dyDescent="0.25">
      <c r="B3663" s="293"/>
      <c r="C3663" s="80" t="s">
        <v>1658</v>
      </c>
      <c r="D3663" s="198"/>
      <c r="E3663" s="45">
        <v>1</v>
      </c>
      <c r="F3663" s="22"/>
      <c r="G3663" s="82"/>
      <c r="H3663" s="82"/>
      <c r="I3663" s="105"/>
      <c r="J3663" s="266"/>
    </row>
    <row r="3664" spans="2:10" ht="16.149999999999999" customHeight="1" x14ac:dyDescent="0.25">
      <c r="B3664" s="293"/>
      <c r="C3664" s="80" t="s">
        <v>1659</v>
      </c>
      <c r="D3664" s="198"/>
      <c r="E3664" s="45">
        <v>4</v>
      </c>
      <c r="F3664" s="22"/>
      <c r="G3664" s="82"/>
      <c r="H3664" s="82"/>
      <c r="I3664" s="105"/>
      <c r="J3664" s="266"/>
    </row>
    <row r="3665" spans="2:10" ht="16.149999999999999" customHeight="1" x14ac:dyDescent="0.25">
      <c r="B3665" s="293"/>
      <c r="C3665" s="80" t="s">
        <v>1660</v>
      </c>
      <c r="D3665" s="198"/>
      <c r="E3665" s="45">
        <v>2</v>
      </c>
      <c r="F3665" s="22"/>
      <c r="G3665" s="82"/>
      <c r="H3665" s="82"/>
      <c r="I3665" s="105"/>
      <c r="J3665" s="266"/>
    </row>
    <row r="3666" spans="2:10" ht="16.149999999999999" customHeight="1" x14ac:dyDescent="0.25">
      <c r="B3666" s="293"/>
      <c r="C3666" s="80" t="s">
        <v>1661</v>
      </c>
      <c r="D3666" s="198"/>
      <c r="E3666" s="45">
        <v>1</v>
      </c>
      <c r="F3666" s="22"/>
      <c r="G3666" s="82"/>
      <c r="H3666" s="82"/>
      <c r="I3666" s="105"/>
      <c r="J3666" s="266"/>
    </row>
    <row r="3667" spans="2:10" ht="16.149999999999999" customHeight="1" x14ac:dyDescent="0.25">
      <c r="B3667" s="293"/>
      <c r="C3667" s="80" t="s">
        <v>1662</v>
      </c>
      <c r="D3667" s="198"/>
      <c r="E3667" s="45">
        <v>2</v>
      </c>
      <c r="F3667" s="22"/>
      <c r="G3667" s="82"/>
      <c r="H3667" s="82"/>
      <c r="I3667" s="105"/>
      <c r="J3667" s="266"/>
    </row>
    <row r="3668" spans="2:10" ht="16.149999999999999" customHeight="1" x14ac:dyDescent="0.25">
      <c r="B3668" s="293"/>
      <c r="C3668" s="80" t="s">
        <v>1663</v>
      </c>
      <c r="D3668" s="198"/>
      <c r="E3668" s="45">
        <v>1</v>
      </c>
      <c r="F3668" s="22"/>
      <c r="G3668" s="82"/>
      <c r="H3668" s="82"/>
      <c r="I3668" s="105"/>
      <c r="J3668" s="266"/>
    </row>
    <row r="3669" spans="2:10" ht="16.149999999999999" customHeight="1" x14ac:dyDescent="0.25">
      <c r="B3669" s="293"/>
      <c r="C3669" s="80" t="s">
        <v>1664</v>
      </c>
      <c r="D3669" s="198"/>
      <c r="E3669" s="45">
        <v>1</v>
      </c>
      <c r="F3669" s="22"/>
      <c r="G3669" s="82"/>
      <c r="H3669" s="82"/>
      <c r="I3669" s="105"/>
      <c r="J3669" s="266"/>
    </row>
    <row r="3670" spans="2:10" ht="16.149999999999999" customHeight="1" x14ac:dyDescent="0.25">
      <c r="B3670" s="293"/>
      <c r="C3670" s="80" t="s">
        <v>1665</v>
      </c>
      <c r="D3670" s="198"/>
      <c r="E3670" s="45">
        <v>1</v>
      </c>
      <c r="F3670" s="22"/>
      <c r="G3670" s="82"/>
      <c r="H3670" s="82"/>
      <c r="I3670" s="105"/>
      <c r="J3670" s="266"/>
    </row>
    <row r="3671" spans="2:10" ht="16.149999999999999" customHeight="1" x14ac:dyDescent="0.25">
      <c r="B3671" s="293"/>
      <c r="C3671" s="80" t="s">
        <v>1666</v>
      </c>
      <c r="D3671" s="198"/>
      <c r="E3671" s="45">
        <v>1</v>
      </c>
      <c r="F3671" s="22"/>
      <c r="G3671" s="82"/>
      <c r="H3671" s="82"/>
      <c r="I3671" s="105"/>
      <c r="J3671" s="266"/>
    </row>
    <row r="3672" spans="2:10" ht="16.149999999999999" customHeight="1" x14ac:dyDescent="0.25">
      <c r="B3672" s="293"/>
      <c r="C3672" s="80" t="s">
        <v>1667</v>
      </c>
      <c r="D3672" s="198"/>
      <c r="E3672" s="45">
        <v>1</v>
      </c>
      <c r="F3672" s="22"/>
      <c r="G3672" s="82"/>
      <c r="H3672" s="82"/>
      <c r="I3672" s="105"/>
      <c r="J3672" s="266"/>
    </row>
    <row r="3673" spans="2:10" ht="16.149999999999999" customHeight="1" x14ac:dyDescent="0.25">
      <c r="B3673" s="293"/>
      <c r="C3673" s="80" t="s">
        <v>1668</v>
      </c>
      <c r="D3673" s="198"/>
      <c r="E3673" s="45">
        <v>1</v>
      </c>
      <c r="F3673" s="22"/>
      <c r="G3673" s="82"/>
      <c r="H3673" s="82"/>
      <c r="I3673" s="105"/>
      <c r="J3673" s="266"/>
    </row>
    <row r="3674" spans="2:10" ht="16.149999999999999" customHeight="1" x14ac:dyDescent="0.25">
      <c r="B3674" s="293"/>
      <c r="C3674" s="80" t="s">
        <v>1669</v>
      </c>
      <c r="D3674" s="198"/>
      <c r="E3674" s="45">
        <v>1</v>
      </c>
      <c r="F3674" s="22"/>
      <c r="G3674" s="82"/>
      <c r="H3674" s="82"/>
      <c r="I3674" s="105"/>
      <c r="J3674" s="266"/>
    </row>
    <row r="3675" spans="2:10" ht="16.149999999999999" customHeight="1" x14ac:dyDescent="0.25">
      <c r="B3675" s="293"/>
      <c r="C3675" s="80" t="s">
        <v>1670</v>
      </c>
      <c r="D3675" s="198"/>
      <c r="E3675" s="45">
        <v>1</v>
      </c>
      <c r="F3675" s="22"/>
      <c r="G3675" s="82"/>
      <c r="H3675" s="82"/>
      <c r="I3675" s="105"/>
      <c r="J3675" s="266"/>
    </row>
    <row r="3676" spans="2:10" ht="16.149999999999999" customHeight="1" x14ac:dyDescent="0.25">
      <c r="B3676" s="293"/>
      <c r="C3676" s="80" t="s">
        <v>1671</v>
      </c>
      <c r="D3676" s="198"/>
      <c r="E3676" s="45">
        <v>1</v>
      </c>
      <c r="F3676" s="22"/>
      <c r="G3676" s="82"/>
      <c r="H3676" s="82"/>
      <c r="I3676" s="105"/>
      <c r="J3676" s="266"/>
    </row>
    <row r="3677" spans="2:10" ht="16.149999999999999" customHeight="1" x14ac:dyDescent="0.25">
      <c r="B3677" s="293"/>
      <c r="C3677" s="80" t="s">
        <v>1672</v>
      </c>
      <c r="D3677" s="198"/>
      <c r="E3677" s="45">
        <v>1</v>
      </c>
      <c r="F3677" s="22"/>
      <c r="G3677" s="82"/>
      <c r="H3677" s="82"/>
      <c r="I3677" s="105"/>
      <c r="J3677" s="266"/>
    </row>
    <row r="3678" spans="2:10" ht="16.149999999999999" customHeight="1" x14ac:dyDescent="0.25">
      <c r="B3678" s="293"/>
      <c r="C3678" s="80" t="s">
        <v>1673</v>
      </c>
      <c r="D3678" s="198"/>
      <c r="E3678" s="45">
        <v>2</v>
      </c>
      <c r="F3678" s="22"/>
      <c r="G3678" s="82"/>
      <c r="H3678" s="82"/>
      <c r="I3678" s="105"/>
      <c r="J3678" s="266"/>
    </row>
    <row r="3679" spans="2:10" ht="16.149999999999999" customHeight="1" x14ac:dyDescent="0.25">
      <c r="B3679" s="293"/>
      <c r="C3679" s="80" t="s">
        <v>1674</v>
      </c>
      <c r="D3679" s="198"/>
      <c r="E3679" s="45">
        <v>1</v>
      </c>
      <c r="F3679" s="22"/>
      <c r="G3679" s="82"/>
      <c r="H3679" s="82"/>
      <c r="I3679" s="105"/>
      <c r="J3679" s="266"/>
    </row>
    <row r="3680" spans="2:10" ht="16.149999999999999" customHeight="1" x14ac:dyDescent="0.25">
      <c r="B3680" s="293"/>
      <c r="C3680" s="80" t="s">
        <v>1675</v>
      </c>
      <c r="D3680" s="198"/>
      <c r="E3680" s="45">
        <v>1</v>
      </c>
      <c r="F3680" s="22"/>
      <c r="G3680" s="82"/>
      <c r="H3680" s="82"/>
      <c r="I3680" s="105"/>
      <c r="J3680" s="266"/>
    </row>
    <row r="3681" spans="2:10" ht="16.149999999999999" customHeight="1" x14ac:dyDescent="0.25">
      <c r="B3681" s="293"/>
      <c r="C3681" s="80"/>
      <c r="D3681" s="199" t="s">
        <v>21</v>
      </c>
      <c r="E3681" s="56">
        <v>24</v>
      </c>
      <c r="F3681" s="22"/>
      <c r="G3681" s="185">
        <v>1.3934867661268397E-6</v>
      </c>
      <c r="H3681" s="82">
        <f>G3681*E3681</f>
        <v>3.3443682387044154E-5</v>
      </c>
      <c r="I3681" s="82"/>
      <c r="J3681" s="261" t="s">
        <v>591</v>
      </c>
    </row>
    <row r="3682" spans="2:10" ht="16.149999999999999" customHeight="1" x14ac:dyDescent="0.25">
      <c r="B3682" s="293"/>
      <c r="C3682" s="80"/>
      <c r="D3682" s="199"/>
      <c r="E3682" s="45"/>
      <c r="F3682" s="22"/>
      <c r="G3682" s="82"/>
      <c r="H3682" s="82"/>
      <c r="I3682" s="105"/>
      <c r="J3682" s="266"/>
    </row>
    <row r="3683" spans="2:10" ht="16.149999999999999" customHeight="1" x14ac:dyDescent="0.25">
      <c r="B3683" s="293">
        <v>267</v>
      </c>
      <c r="C3683" s="57" t="s">
        <v>1676</v>
      </c>
      <c r="D3683" s="199"/>
      <c r="E3683" s="45"/>
      <c r="F3683" s="22"/>
      <c r="G3683" s="82"/>
      <c r="H3683" s="82"/>
      <c r="I3683" s="105"/>
      <c r="J3683" s="266"/>
    </row>
    <row r="3684" spans="2:10" ht="16.149999999999999" customHeight="1" x14ac:dyDescent="0.25">
      <c r="B3684" s="293"/>
      <c r="C3684" s="53" t="s">
        <v>1677</v>
      </c>
      <c r="D3684" s="199"/>
      <c r="E3684" s="45"/>
      <c r="F3684" s="22"/>
      <c r="G3684" s="82"/>
      <c r="H3684" s="82"/>
      <c r="I3684" s="105"/>
      <c r="J3684" s="266"/>
    </row>
    <row r="3685" spans="2:10" ht="16.149999999999999" customHeight="1" x14ac:dyDescent="0.25">
      <c r="B3685" s="293"/>
      <c r="C3685" s="80" t="s">
        <v>1658</v>
      </c>
      <c r="D3685" s="198"/>
      <c r="E3685" s="45">
        <v>1</v>
      </c>
      <c r="F3685" s="22"/>
      <c r="G3685" s="82"/>
      <c r="H3685" s="82"/>
      <c r="I3685" s="105"/>
      <c r="J3685" s="266"/>
    </row>
    <row r="3686" spans="2:10" ht="16.149999999999999" customHeight="1" x14ac:dyDescent="0.25">
      <c r="B3686" s="293"/>
      <c r="C3686" s="80" t="s">
        <v>1659</v>
      </c>
      <c r="D3686" s="198"/>
      <c r="E3686" s="45">
        <v>4</v>
      </c>
      <c r="F3686" s="22"/>
      <c r="G3686" s="82"/>
      <c r="H3686" s="82"/>
      <c r="I3686" s="105"/>
      <c r="J3686" s="266"/>
    </row>
    <row r="3687" spans="2:10" ht="16.149999999999999" customHeight="1" x14ac:dyDescent="0.25">
      <c r="B3687" s="293"/>
      <c r="C3687" s="80" t="s">
        <v>1660</v>
      </c>
      <c r="D3687" s="198"/>
      <c r="E3687" s="45">
        <v>2</v>
      </c>
      <c r="F3687" s="22"/>
      <c r="G3687" s="82"/>
      <c r="H3687" s="82"/>
      <c r="I3687" s="105"/>
      <c r="J3687" s="266"/>
    </row>
    <row r="3688" spans="2:10" ht="16.149999999999999" customHeight="1" x14ac:dyDescent="0.25">
      <c r="B3688" s="293"/>
      <c r="C3688" s="80" t="s">
        <v>1661</v>
      </c>
      <c r="D3688" s="198"/>
      <c r="E3688" s="45">
        <v>1</v>
      </c>
      <c r="F3688" s="22"/>
      <c r="G3688" s="82"/>
      <c r="H3688" s="82"/>
      <c r="I3688" s="105"/>
      <c r="J3688" s="266"/>
    </row>
    <row r="3689" spans="2:10" ht="16.149999999999999" customHeight="1" x14ac:dyDescent="0.25">
      <c r="B3689" s="293"/>
      <c r="C3689" s="80" t="s">
        <v>1662</v>
      </c>
      <c r="D3689" s="198"/>
      <c r="E3689" s="45">
        <v>2</v>
      </c>
      <c r="F3689" s="22"/>
      <c r="G3689" s="82"/>
      <c r="H3689" s="82"/>
      <c r="I3689" s="105"/>
      <c r="J3689" s="266"/>
    </row>
    <row r="3690" spans="2:10" ht="16.149999999999999" customHeight="1" x14ac:dyDescent="0.25">
      <c r="B3690" s="293"/>
      <c r="C3690" s="80" t="s">
        <v>1663</v>
      </c>
      <c r="D3690" s="198"/>
      <c r="E3690" s="45">
        <v>1</v>
      </c>
      <c r="F3690" s="22"/>
      <c r="G3690" s="82"/>
      <c r="H3690" s="82"/>
      <c r="I3690" s="105"/>
      <c r="J3690" s="266"/>
    </row>
    <row r="3691" spans="2:10" ht="16.149999999999999" customHeight="1" x14ac:dyDescent="0.25">
      <c r="B3691" s="293"/>
      <c r="C3691" s="80" t="s">
        <v>1664</v>
      </c>
      <c r="D3691" s="198"/>
      <c r="E3691" s="45">
        <v>1</v>
      </c>
      <c r="F3691" s="22"/>
      <c r="G3691" s="82"/>
      <c r="H3691" s="82"/>
      <c r="I3691" s="105"/>
      <c r="J3691" s="266"/>
    </row>
    <row r="3692" spans="2:10" ht="16.149999999999999" customHeight="1" x14ac:dyDescent="0.25">
      <c r="B3692" s="293"/>
      <c r="C3692" s="80" t="s">
        <v>1665</v>
      </c>
      <c r="D3692" s="198"/>
      <c r="E3692" s="45">
        <v>1</v>
      </c>
      <c r="F3692" s="22"/>
      <c r="G3692" s="82"/>
      <c r="H3692" s="82"/>
      <c r="I3692" s="105"/>
      <c r="J3692" s="266"/>
    </row>
    <row r="3693" spans="2:10" ht="16.149999999999999" customHeight="1" x14ac:dyDescent="0.25">
      <c r="B3693" s="293"/>
      <c r="C3693" s="80" t="s">
        <v>1666</v>
      </c>
      <c r="D3693" s="198"/>
      <c r="E3693" s="45">
        <v>1</v>
      </c>
      <c r="F3693" s="22"/>
      <c r="G3693" s="82"/>
      <c r="H3693" s="82"/>
      <c r="I3693" s="105"/>
      <c r="J3693" s="266"/>
    </row>
    <row r="3694" spans="2:10" ht="16.149999999999999" customHeight="1" x14ac:dyDescent="0.25">
      <c r="B3694" s="293"/>
      <c r="C3694" s="80" t="s">
        <v>1667</v>
      </c>
      <c r="D3694" s="198"/>
      <c r="E3694" s="45">
        <v>1</v>
      </c>
      <c r="F3694" s="22"/>
      <c r="G3694" s="82"/>
      <c r="H3694" s="82"/>
      <c r="I3694" s="105"/>
      <c r="J3694" s="266"/>
    </row>
    <row r="3695" spans="2:10" ht="16.149999999999999" customHeight="1" x14ac:dyDescent="0.25">
      <c r="B3695" s="293"/>
      <c r="C3695" s="80" t="s">
        <v>1668</v>
      </c>
      <c r="D3695" s="198"/>
      <c r="E3695" s="45">
        <v>1</v>
      </c>
      <c r="F3695" s="22"/>
      <c r="G3695" s="82"/>
      <c r="H3695" s="82"/>
      <c r="I3695" s="105"/>
      <c r="J3695" s="266"/>
    </row>
    <row r="3696" spans="2:10" ht="16.149999999999999" customHeight="1" x14ac:dyDescent="0.25">
      <c r="B3696" s="293"/>
      <c r="C3696" s="80" t="s">
        <v>1669</v>
      </c>
      <c r="D3696" s="198"/>
      <c r="E3696" s="45">
        <v>1</v>
      </c>
      <c r="F3696" s="22"/>
      <c r="G3696" s="82"/>
      <c r="H3696" s="82"/>
      <c r="I3696" s="105"/>
      <c r="J3696" s="266"/>
    </row>
    <row r="3697" spans="2:10" ht="16.149999999999999" customHeight="1" x14ac:dyDescent="0.25">
      <c r="B3697" s="293"/>
      <c r="C3697" s="80" t="s">
        <v>1670</v>
      </c>
      <c r="D3697" s="198"/>
      <c r="E3697" s="45">
        <v>1</v>
      </c>
      <c r="F3697" s="22"/>
      <c r="G3697" s="82"/>
      <c r="H3697" s="82"/>
      <c r="I3697" s="105"/>
      <c r="J3697" s="266"/>
    </row>
    <row r="3698" spans="2:10" ht="16.149999999999999" customHeight="1" x14ac:dyDescent="0.25">
      <c r="B3698" s="293"/>
      <c r="C3698" s="80" t="s">
        <v>1671</v>
      </c>
      <c r="D3698" s="198"/>
      <c r="E3698" s="45">
        <v>1</v>
      </c>
      <c r="F3698" s="22"/>
      <c r="G3698" s="82"/>
      <c r="H3698" s="82"/>
      <c r="I3698" s="105"/>
      <c r="J3698" s="266"/>
    </row>
    <row r="3699" spans="2:10" ht="16.149999999999999" customHeight="1" x14ac:dyDescent="0.25">
      <c r="B3699" s="293"/>
      <c r="C3699" s="80" t="s">
        <v>1672</v>
      </c>
      <c r="D3699" s="198"/>
      <c r="E3699" s="45">
        <v>1</v>
      </c>
      <c r="F3699" s="22"/>
      <c r="G3699" s="82"/>
      <c r="H3699" s="82"/>
      <c r="I3699" s="105"/>
      <c r="J3699" s="266"/>
    </row>
    <row r="3700" spans="2:10" ht="16.149999999999999" customHeight="1" x14ac:dyDescent="0.25">
      <c r="B3700" s="293"/>
      <c r="C3700" s="80" t="s">
        <v>1673</v>
      </c>
      <c r="D3700" s="198"/>
      <c r="E3700" s="45">
        <v>2</v>
      </c>
      <c r="F3700" s="22"/>
      <c r="G3700" s="82"/>
      <c r="H3700" s="82"/>
      <c r="I3700" s="105"/>
      <c r="J3700" s="266"/>
    </row>
    <row r="3701" spans="2:10" ht="16.149999999999999" customHeight="1" x14ac:dyDescent="0.25">
      <c r="B3701" s="293"/>
      <c r="C3701" s="80" t="s">
        <v>1674</v>
      </c>
      <c r="D3701" s="198"/>
      <c r="E3701" s="45">
        <v>1</v>
      </c>
      <c r="F3701" s="22"/>
      <c r="G3701" s="82"/>
      <c r="H3701" s="82"/>
      <c r="I3701" s="105"/>
      <c r="J3701" s="266"/>
    </row>
    <row r="3702" spans="2:10" ht="16.149999999999999" customHeight="1" x14ac:dyDescent="0.25">
      <c r="B3702" s="293"/>
      <c r="C3702" s="80" t="s">
        <v>1675</v>
      </c>
      <c r="D3702" s="198"/>
      <c r="E3702" s="45">
        <v>1</v>
      </c>
      <c r="F3702" s="22"/>
      <c r="G3702" s="82"/>
      <c r="H3702" s="82"/>
      <c r="I3702" s="105"/>
      <c r="J3702" s="266"/>
    </row>
    <row r="3703" spans="2:10" ht="16.149999999999999" customHeight="1" x14ac:dyDescent="0.25">
      <c r="B3703" s="293"/>
      <c r="C3703" s="80"/>
      <c r="D3703" s="199" t="s">
        <v>21</v>
      </c>
      <c r="E3703" s="56">
        <v>24</v>
      </c>
      <c r="F3703" s="22"/>
      <c r="G3703" s="185">
        <v>1.3934867661268397E-6</v>
      </c>
      <c r="H3703" s="82">
        <f>G3703*E3703</f>
        <v>3.3443682387044154E-5</v>
      </c>
      <c r="I3703" s="82"/>
      <c r="J3703" s="261" t="s">
        <v>591</v>
      </c>
    </row>
    <row r="3704" spans="2:10" ht="16.149999999999999" customHeight="1" x14ac:dyDescent="0.25">
      <c r="B3704" s="293"/>
      <c r="C3704" s="80"/>
      <c r="D3704" s="199"/>
      <c r="E3704" s="45"/>
      <c r="F3704" s="22"/>
      <c r="G3704" s="82"/>
      <c r="H3704" s="82"/>
      <c r="I3704" s="105"/>
      <c r="J3704" s="266"/>
    </row>
    <row r="3705" spans="2:10" ht="16.149999999999999" customHeight="1" x14ac:dyDescent="0.25">
      <c r="B3705" s="293">
        <v>268</v>
      </c>
      <c r="C3705" s="57" t="s">
        <v>1678</v>
      </c>
      <c r="D3705" s="199"/>
      <c r="E3705" s="45"/>
      <c r="F3705" s="22"/>
      <c r="G3705" s="82"/>
      <c r="H3705" s="82"/>
      <c r="I3705" s="105"/>
      <c r="J3705" s="266"/>
    </row>
    <row r="3706" spans="2:10" ht="16.149999999999999" customHeight="1" x14ac:dyDescent="0.25">
      <c r="B3706" s="293"/>
      <c r="C3706" s="53" t="s">
        <v>1679</v>
      </c>
      <c r="D3706" s="199"/>
      <c r="E3706" s="45"/>
      <c r="F3706" s="22"/>
      <c r="G3706" s="82"/>
      <c r="H3706" s="82"/>
      <c r="I3706" s="105"/>
      <c r="J3706" s="266"/>
    </row>
    <row r="3707" spans="2:10" ht="16.149999999999999" customHeight="1" x14ac:dyDescent="0.25">
      <c r="B3707" s="293"/>
      <c r="C3707" s="80" t="s">
        <v>1680</v>
      </c>
      <c r="D3707" s="198"/>
      <c r="E3707" s="45">
        <v>1</v>
      </c>
      <c r="F3707" s="22"/>
      <c r="G3707" s="82"/>
      <c r="H3707" s="82"/>
      <c r="I3707" s="105"/>
      <c r="J3707" s="266"/>
    </row>
    <row r="3708" spans="2:10" ht="16.149999999999999" customHeight="1" x14ac:dyDescent="0.25">
      <c r="B3708" s="293"/>
      <c r="C3708" s="80" t="s">
        <v>1681</v>
      </c>
      <c r="D3708" s="198"/>
      <c r="E3708" s="45">
        <v>1</v>
      </c>
      <c r="F3708" s="22"/>
      <c r="G3708" s="82"/>
      <c r="H3708" s="82"/>
      <c r="I3708" s="105"/>
      <c r="J3708" s="266"/>
    </row>
    <row r="3709" spans="2:10" ht="16.149999999999999" customHeight="1" x14ac:dyDescent="0.25">
      <c r="B3709" s="293"/>
      <c r="C3709" s="80"/>
      <c r="D3709" s="198" t="s">
        <v>21</v>
      </c>
      <c r="E3709" s="56">
        <v>2</v>
      </c>
      <c r="F3709" s="22"/>
      <c r="G3709" s="185">
        <v>1.3934867661268397E-6</v>
      </c>
      <c r="H3709" s="82">
        <f>G3709*E3709</f>
        <v>2.7869735322536795E-6</v>
      </c>
      <c r="I3709" s="82"/>
      <c r="J3709" s="261" t="s">
        <v>591</v>
      </c>
    </row>
    <row r="3710" spans="2:10" ht="16.149999999999999" customHeight="1" x14ac:dyDescent="0.25">
      <c r="B3710" s="293"/>
      <c r="C3710" s="80"/>
      <c r="D3710" s="198"/>
      <c r="E3710" s="45"/>
      <c r="F3710" s="22"/>
      <c r="G3710" s="82"/>
      <c r="H3710" s="82"/>
      <c r="I3710" s="105"/>
      <c r="J3710" s="266"/>
    </row>
    <row r="3711" spans="2:10" ht="16.149999999999999" customHeight="1" x14ac:dyDescent="0.25">
      <c r="B3711" s="293">
        <v>269</v>
      </c>
      <c r="C3711" s="57" t="s">
        <v>1682</v>
      </c>
      <c r="D3711" s="198"/>
      <c r="E3711" s="45"/>
      <c r="F3711" s="22"/>
      <c r="G3711" s="82"/>
      <c r="H3711" s="82"/>
      <c r="I3711" s="105"/>
      <c r="J3711" s="266"/>
    </row>
    <row r="3712" spans="2:10" ht="16.149999999999999" customHeight="1" x14ac:dyDescent="0.25">
      <c r="B3712" s="293"/>
      <c r="C3712" s="53" t="s">
        <v>1683</v>
      </c>
      <c r="D3712" s="198"/>
      <c r="E3712" s="45"/>
      <c r="F3712" s="22"/>
      <c r="G3712" s="82"/>
      <c r="H3712" s="82"/>
      <c r="I3712" s="105"/>
      <c r="J3712" s="266"/>
    </row>
    <row r="3713" spans="2:10" ht="16.149999999999999" customHeight="1" x14ac:dyDescent="0.25">
      <c r="B3713" s="293"/>
      <c r="C3713" s="80" t="s">
        <v>1680</v>
      </c>
      <c r="D3713" s="198"/>
      <c r="E3713" s="45">
        <v>1</v>
      </c>
      <c r="F3713" s="22"/>
      <c r="G3713" s="82"/>
      <c r="H3713" s="82"/>
      <c r="I3713" s="105"/>
      <c r="J3713" s="266"/>
    </row>
    <row r="3714" spans="2:10" ht="16.149999999999999" customHeight="1" x14ac:dyDescent="0.25">
      <c r="B3714" s="293"/>
      <c r="C3714" s="80" t="s">
        <v>1681</v>
      </c>
      <c r="D3714" s="198"/>
      <c r="E3714" s="45">
        <v>1</v>
      </c>
      <c r="F3714" s="22"/>
      <c r="G3714" s="82"/>
      <c r="H3714" s="82"/>
      <c r="I3714" s="105"/>
      <c r="J3714" s="266"/>
    </row>
    <row r="3715" spans="2:10" ht="16.149999999999999" customHeight="1" x14ac:dyDescent="0.25">
      <c r="B3715" s="293"/>
      <c r="C3715" s="80"/>
      <c r="D3715" s="198" t="s">
        <v>21</v>
      </c>
      <c r="E3715" s="56">
        <v>2</v>
      </c>
      <c r="F3715" s="22"/>
      <c r="G3715" s="185">
        <v>1.3934867661268397E-6</v>
      </c>
      <c r="H3715" s="82">
        <f>G3715*E3715</f>
        <v>2.7869735322536795E-6</v>
      </c>
      <c r="I3715" s="82"/>
      <c r="J3715" s="261" t="s">
        <v>591</v>
      </c>
    </row>
    <row r="3716" spans="2:10" ht="16.149999999999999" customHeight="1" x14ac:dyDescent="0.25">
      <c r="B3716" s="293"/>
      <c r="C3716" s="80"/>
      <c r="D3716" s="198"/>
      <c r="E3716" s="45"/>
      <c r="F3716" s="22"/>
      <c r="G3716" s="82"/>
      <c r="H3716" s="82"/>
      <c r="I3716" s="105"/>
      <c r="J3716" s="266"/>
    </row>
    <row r="3717" spans="2:10" ht="16.149999999999999" customHeight="1" x14ac:dyDescent="0.25">
      <c r="B3717" s="293">
        <v>270</v>
      </c>
      <c r="C3717" s="57" t="s">
        <v>1684</v>
      </c>
      <c r="D3717" s="198"/>
      <c r="E3717" s="45"/>
      <c r="F3717" s="22"/>
      <c r="G3717" s="82"/>
      <c r="H3717" s="82"/>
      <c r="I3717" s="105"/>
      <c r="J3717" s="266"/>
    </row>
    <row r="3718" spans="2:10" ht="16.149999999999999" customHeight="1" x14ac:dyDescent="0.25">
      <c r="B3718" s="293"/>
      <c r="C3718" s="53" t="s">
        <v>1685</v>
      </c>
      <c r="D3718" s="198"/>
      <c r="E3718" s="45"/>
      <c r="F3718" s="22"/>
      <c r="G3718" s="82"/>
      <c r="H3718" s="82"/>
      <c r="I3718" s="105"/>
      <c r="J3718" s="266"/>
    </row>
    <row r="3719" spans="2:10" ht="16.149999999999999" customHeight="1" x14ac:dyDescent="0.25">
      <c r="B3719" s="293"/>
      <c r="C3719" s="80" t="s">
        <v>1686</v>
      </c>
      <c r="D3719" s="198"/>
      <c r="E3719" s="45">
        <v>2</v>
      </c>
      <c r="F3719" s="22"/>
      <c r="G3719" s="82"/>
      <c r="H3719" s="82"/>
      <c r="I3719" s="105"/>
      <c r="J3719" s="266"/>
    </row>
    <row r="3720" spans="2:10" ht="16.149999999999999" customHeight="1" x14ac:dyDescent="0.25">
      <c r="B3720" s="293"/>
      <c r="C3720" s="80" t="s">
        <v>1687</v>
      </c>
      <c r="D3720" s="198"/>
      <c r="E3720" s="45">
        <v>1</v>
      </c>
      <c r="F3720" s="22"/>
      <c r="G3720" s="82"/>
      <c r="H3720" s="82"/>
      <c r="I3720" s="105"/>
      <c r="J3720" s="266"/>
    </row>
    <row r="3721" spans="2:10" ht="16.149999999999999" customHeight="1" x14ac:dyDescent="0.25">
      <c r="B3721" s="293"/>
      <c r="C3721" s="80"/>
      <c r="D3721" s="198" t="s">
        <v>21</v>
      </c>
      <c r="E3721" s="56">
        <v>3</v>
      </c>
      <c r="F3721" s="22"/>
      <c r="G3721" s="185">
        <v>1.3934867661268397E-6</v>
      </c>
      <c r="H3721" s="82">
        <f>G3721*E3721</f>
        <v>4.1804602983805192E-6</v>
      </c>
      <c r="I3721" s="82"/>
      <c r="J3721" s="261" t="s">
        <v>591</v>
      </c>
    </row>
    <row r="3722" spans="2:10" ht="16.149999999999999" customHeight="1" x14ac:dyDescent="0.25">
      <c r="B3722" s="293"/>
      <c r="C3722" s="80"/>
      <c r="D3722" s="198"/>
      <c r="E3722" s="45"/>
      <c r="F3722" s="22"/>
      <c r="G3722" s="82"/>
      <c r="H3722" s="82"/>
      <c r="I3722" s="105"/>
      <c r="J3722" s="266"/>
    </row>
    <row r="3723" spans="2:10" ht="16.149999999999999" customHeight="1" x14ac:dyDescent="0.25">
      <c r="B3723" s="293">
        <v>271</v>
      </c>
      <c r="C3723" s="57" t="s">
        <v>1688</v>
      </c>
      <c r="D3723" s="198"/>
      <c r="E3723" s="45"/>
      <c r="F3723" s="22"/>
      <c r="G3723" s="82"/>
      <c r="H3723" s="82"/>
      <c r="I3723" s="105"/>
      <c r="J3723" s="266"/>
    </row>
    <row r="3724" spans="2:10" ht="16.149999999999999" customHeight="1" x14ac:dyDescent="0.25">
      <c r="B3724" s="293"/>
      <c r="C3724" s="53" t="s">
        <v>1689</v>
      </c>
      <c r="D3724" s="198"/>
      <c r="E3724" s="45"/>
      <c r="F3724" s="22"/>
      <c r="G3724" s="82"/>
      <c r="H3724" s="82"/>
      <c r="I3724" s="105"/>
      <c r="J3724" s="266"/>
    </row>
    <row r="3725" spans="2:10" ht="16.149999999999999" customHeight="1" x14ac:dyDescent="0.25">
      <c r="B3725" s="293"/>
      <c r="C3725" s="80" t="s">
        <v>1686</v>
      </c>
      <c r="D3725" s="198"/>
      <c r="E3725" s="45">
        <v>2</v>
      </c>
      <c r="F3725" s="22"/>
      <c r="G3725" s="82"/>
      <c r="H3725" s="82"/>
      <c r="I3725" s="105"/>
      <c r="J3725" s="266"/>
    </row>
    <row r="3726" spans="2:10" ht="16.149999999999999" customHeight="1" x14ac:dyDescent="0.25">
      <c r="B3726" s="293"/>
      <c r="C3726" s="80" t="s">
        <v>1687</v>
      </c>
      <c r="D3726" s="198"/>
      <c r="E3726" s="45">
        <v>1</v>
      </c>
      <c r="F3726" s="22"/>
      <c r="G3726" s="82"/>
      <c r="H3726" s="82"/>
      <c r="I3726" s="105"/>
      <c r="J3726" s="266"/>
    </row>
    <row r="3727" spans="2:10" ht="16.149999999999999" customHeight="1" x14ac:dyDescent="0.25">
      <c r="B3727" s="293"/>
      <c r="C3727" s="80"/>
      <c r="D3727" s="199" t="s">
        <v>21</v>
      </c>
      <c r="E3727" s="56">
        <v>3</v>
      </c>
      <c r="F3727" s="22"/>
      <c r="G3727" s="185">
        <v>1.3934867661268397E-6</v>
      </c>
      <c r="H3727" s="82">
        <f>G3727*E3727</f>
        <v>4.1804602983805192E-6</v>
      </c>
      <c r="I3727" s="82"/>
      <c r="J3727" s="261" t="s">
        <v>591</v>
      </c>
    </row>
    <row r="3728" spans="2:10" ht="16.149999999999999" customHeight="1" x14ac:dyDescent="0.25">
      <c r="B3728" s="293"/>
      <c r="C3728" s="80"/>
      <c r="D3728" s="199"/>
      <c r="E3728" s="45"/>
      <c r="F3728" s="22"/>
      <c r="G3728" s="82"/>
      <c r="H3728" s="82"/>
      <c r="I3728" s="105"/>
      <c r="J3728" s="266"/>
    </row>
    <row r="3729" spans="2:10" ht="16.149999999999999" customHeight="1" x14ac:dyDescent="0.25">
      <c r="B3729" s="293">
        <v>272</v>
      </c>
      <c r="C3729" s="57" t="s">
        <v>1690</v>
      </c>
      <c r="D3729" s="199"/>
      <c r="E3729" s="45"/>
      <c r="F3729" s="22"/>
      <c r="G3729" s="82"/>
      <c r="H3729" s="82"/>
      <c r="I3729" s="105"/>
      <c r="J3729" s="266"/>
    </row>
    <row r="3730" spans="2:10" ht="16.149999999999999" customHeight="1" x14ac:dyDescent="0.25">
      <c r="B3730" s="293"/>
      <c r="C3730" s="53" t="s">
        <v>1691</v>
      </c>
      <c r="D3730" s="199"/>
      <c r="E3730" s="45"/>
      <c r="F3730" s="22"/>
      <c r="G3730" s="82"/>
      <c r="H3730" s="82"/>
      <c r="I3730" s="105"/>
      <c r="J3730" s="266"/>
    </row>
    <row r="3731" spans="2:10" ht="16.149999999999999" customHeight="1" x14ac:dyDescent="0.25">
      <c r="B3731" s="293"/>
      <c r="C3731" s="80" t="s">
        <v>214</v>
      </c>
      <c r="D3731" s="198"/>
      <c r="E3731" s="45">
        <v>13</v>
      </c>
      <c r="F3731" s="22"/>
      <c r="G3731" s="200"/>
      <c r="H3731" s="200"/>
      <c r="I3731" s="201"/>
      <c r="J3731" s="53"/>
    </row>
    <row r="3732" spans="2:10" ht="16.149999999999999" customHeight="1" x14ac:dyDescent="0.25">
      <c r="B3732" s="293"/>
      <c r="C3732" s="80" t="s">
        <v>1400</v>
      </c>
      <c r="D3732" s="198"/>
      <c r="E3732" s="45">
        <v>2</v>
      </c>
      <c r="F3732" s="22"/>
      <c r="G3732" s="200"/>
      <c r="H3732" s="200"/>
      <c r="I3732" s="201"/>
      <c r="J3732" s="53"/>
    </row>
    <row r="3733" spans="2:10" ht="16.149999999999999" customHeight="1" x14ac:dyDescent="0.25">
      <c r="B3733" s="293"/>
      <c r="C3733" s="80" t="s">
        <v>215</v>
      </c>
      <c r="D3733" s="198"/>
      <c r="E3733" s="45">
        <v>16</v>
      </c>
      <c r="F3733" s="22"/>
      <c r="G3733" s="200"/>
      <c r="H3733" s="200"/>
      <c r="I3733" s="201"/>
      <c r="J3733" s="53"/>
    </row>
    <row r="3734" spans="2:10" ht="16.149999999999999" customHeight="1" x14ac:dyDescent="0.25">
      <c r="B3734" s="293"/>
      <c r="C3734" s="80" t="s">
        <v>804</v>
      </c>
      <c r="D3734" s="198"/>
      <c r="E3734" s="45">
        <v>6</v>
      </c>
      <c r="F3734" s="22"/>
      <c r="G3734" s="200"/>
      <c r="H3734" s="200"/>
      <c r="I3734" s="201"/>
      <c r="J3734" s="53"/>
    </row>
    <row r="3735" spans="2:10" ht="16.149999999999999" customHeight="1" x14ac:dyDescent="0.25">
      <c r="B3735" s="293"/>
      <c r="C3735" s="80" t="s">
        <v>216</v>
      </c>
      <c r="D3735" s="198"/>
      <c r="E3735" s="45">
        <v>1</v>
      </c>
      <c r="F3735" s="22"/>
      <c r="G3735" s="202"/>
      <c r="H3735" s="200"/>
      <c r="I3735" s="201"/>
      <c r="J3735" s="53"/>
    </row>
    <row r="3736" spans="2:10" ht="16.149999999999999" customHeight="1" x14ac:dyDescent="0.25">
      <c r="B3736" s="293"/>
      <c r="C3736" s="80"/>
      <c r="D3736" s="199" t="s">
        <v>21</v>
      </c>
      <c r="E3736" s="56">
        <v>38</v>
      </c>
      <c r="F3736" s="22"/>
      <c r="G3736" s="185">
        <v>1.3934867661268397E-6</v>
      </c>
      <c r="H3736" s="82">
        <f>G3736*E3736</f>
        <v>5.2952497112819906E-5</v>
      </c>
      <c r="I3736" s="82"/>
      <c r="J3736" s="261" t="s">
        <v>591</v>
      </c>
    </row>
    <row r="3737" spans="2:10" ht="16.149999999999999" customHeight="1" x14ac:dyDescent="0.25">
      <c r="B3737" s="293"/>
      <c r="C3737" s="80"/>
      <c r="D3737" s="199"/>
      <c r="E3737" s="45"/>
      <c r="F3737" s="22"/>
      <c r="G3737" s="82"/>
      <c r="H3737" s="82"/>
      <c r="I3737" s="105"/>
      <c r="J3737" s="266"/>
    </row>
    <row r="3738" spans="2:10" ht="16.149999999999999" customHeight="1" x14ac:dyDescent="0.25">
      <c r="B3738" s="293">
        <v>273</v>
      </c>
      <c r="C3738" s="57" t="s">
        <v>1692</v>
      </c>
      <c r="D3738" s="199"/>
      <c r="E3738" s="45"/>
      <c r="F3738" s="22"/>
      <c r="G3738" s="82"/>
      <c r="H3738" s="82"/>
      <c r="I3738" s="105"/>
      <c r="J3738" s="266"/>
    </row>
    <row r="3739" spans="2:10" ht="16.149999999999999" customHeight="1" x14ac:dyDescent="0.25">
      <c r="B3739" s="293"/>
      <c r="C3739" s="53" t="s">
        <v>1693</v>
      </c>
      <c r="D3739" s="199"/>
      <c r="E3739" s="45"/>
      <c r="F3739" s="22"/>
      <c r="G3739" s="82"/>
      <c r="H3739" s="82"/>
      <c r="I3739" s="105"/>
      <c r="J3739" s="266"/>
    </row>
    <row r="3740" spans="2:10" ht="16.149999999999999" customHeight="1" x14ac:dyDescent="0.25">
      <c r="B3740" s="293"/>
      <c r="C3740" s="80" t="s">
        <v>214</v>
      </c>
      <c r="D3740" s="198"/>
      <c r="E3740" s="45">
        <v>13</v>
      </c>
      <c r="F3740" s="22"/>
      <c r="G3740" s="200"/>
      <c r="H3740" s="200"/>
      <c r="I3740" s="201"/>
      <c r="J3740" s="53"/>
    </row>
    <row r="3741" spans="2:10" ht="16.149999999999999" customHeight="1" x14ac:dyDescent="0.25">
      <c r="B3741" s="293"/>
      <c r="C3741" s="80" t="s">
        <v>1400</v>
      </c>
      <c r="D3741" s="198"/>
      <c r="E3741" s="45">
        <v>2</v>
      </c>
      <c r="F3741" s="22"/>
      <c r="G3741" s="200"/>
      <c r="H3741" s="200"/>
      <c r="I3741" s="201"/>
      <c r="J3741" s="53"/>
    </row>
    <row r="3742" spans="2:10" ht="16.149999999999999" customHeight="1" x14ac:dyDescent="0.25">
      <c r="B3742" s="293"/>
      <c r="C3742" s="80" t="s">
        <v>215</v>
      </c>
      <c r="D3742" s="198"/>
      <c r="E3742" s="45">
        <v>16</v>
      </c>
      <c r="F3742" s="22"/>
      <c r="G3742" s="200"/>
      <c r="H3742" s="200"/>
      <c r="I3742" s="201"/>
      <c r="J3742" s="53"/>
    </row>
    <row r="3743" spans="2:10" ht="16.149999999999999" customHeight="1" x14ac:dyDescent="0.25">
      <c r="B3743" s="293"/>
      <c r="C3743" s="80" t="s">
        <v>804</v>
      </c>
      <c r="D3743" s="198"/>
      <c r="E3743" s="45">
        <v>6</v>
      </c>
      <c r="F3743" s="22"/>
      <c r="G3743" s="200"/>
      <c r="H3743" s="200"/>
      <c r="I3743" s="201"/>
      <c r="J3743" s="53"/>
    </row>
    <row r="3744" spans="2:10" ht="16.149999999999999" customHeight="1" x14ac:dyDescent="0.25">
      <c r="B3744" s="293"/>
      <c r="C3744" s="80" t="s">
        <v>216</v>
      </c>
      <c r="D3744" s="198"/>
      <c r="E3744" s="45">
        <v>1</v>
      </c>
      <c r="F3744" s="22"/>
      <c r="G3744" s="202"/>
      <c r="H3744" s="200"/>
      <c r="I3744" s="201"/>
      <c r="J3744" s="53"/>
    </row>
    <row r="3745" spans="2:10" ht="16.149999999999999" customHeight="1" x14ac:dyDescent="0.25">
      <c r="B3745" s="293"/>
      <c r="C3745" s="80"/>
      <c r="D3745" s="199" t="s">
        <v>21</v>
      </c>
      <c r="E3745" s="56">
        <v>38</v>
      </c>
      <c r="F3745" s="22"/>
      <c r="G3745" s="185">
        <v>1.3934867661268397E-6</v>
      </c>
      <c r="H3745" s="82">
        <f>G3745*E3745</f>
        <v>5.2952497112819906E-5</v>
      </c>
      <c r="I3745" s="82"/>
      <c r="J3745" s="261" t="s">
        <v>591</v>
      </c>
    </row>
    <row r="3746" spans="2:10" ht="16.149999999999999" customHeight="1" x14ac:dyDescent="0.25">
      <c r="B3746" s="293"/>
      <c r="C3746" s="80"/>
      <c r="D3746" s="199"/>
      <c r="E3746" s="45"/>
      <c r="F3746" s="22"/>
      <c r="G3746" s="82"/>
      <c r="H3746" s="82"/>
      <c r="I3746" s="105"/>
      <c r="J3746" s="266"/>
    </row>
    <row r="3747" spans="2:10" ht="16.149999999999999" customHeight="1" x14ac:dyDescent="0.25">
      <c r="B3747" s="293">
        <v>274</v>
      </c>
      <c r="C3747" s="57" t="s">
        <v>1694</v>
      </c>
      <c r="D3747" s="199"/>
      <c r="E3747" s="45"/>
      <c r="F3747" s="22"/>
      <c r="G3747" s="82"/>
      <c r="H3747" s="82"/>
      <c r="I3747" s="105"/>
      <c r="J3747" s="266"/>
    </row>
    <row r="3748" spans="2:10" ht="16.149999999999999" customHeight="1" x14ac:dyDescent="0.25">
      <c r="B3748" s="293"/>
      <c r="C3748" s="53" t="s">
        <v>1695</v>
      </c>
      <c r="D3748" s="199"/>
      <c r="E3748" s="45"/>
      <c r="F3748" s="22"/>
      <c r="G3748" s="82"/>
      <c r="H3748" s="82"/>
      <c r="I3748" s="105"/>
      <c r="J3748" s="266"/>
    </row>
    <row r="3749" spans="2:10" ht="16.149999999999999" customHeight="1" x14ac:dyDescent="0.25">
      <c r="B3749" s="293"/>
      <c r="C3749" s="80" t="s">
        <v>1696</v>
      </c>
      <c r="D3749" s="199"/>
      <c r="E3749" s="45">
        <v>2</v>
      </c>
      <c r="F3749" s="22"/>
      <c r="G3749" s="82"/>
      <c r="H3749" s="82"/>
      <c r="I3749" s="105"/>
      <c r="J3749" s="266"/>
    </row>
    <row r="3750" spans="2:10" ht="16.149999999999999" customHeight="1" x14ac:dyDescent="0.25">
      <c r="B3750" s="293"/>
      <c r="C3750" s="80" t="s">
        <v>216</v>
      </c>
      <c r="D3750" s="199"/>
      <c r="E3750" s="45">
        <v>1</v>
      </c>
      <c r="F3750" s="22"/>
      <c r="G3750" s="82"/>
      <c r="H3750" s="82"/>
      <c r="I3750" s="105"/>
      <c r="J3750" s="266"/>
    </row>
    <row r="3751" spans="2:10" ht="16.149999999999999" customHeight="1" x14ac:dyDescent="0.25">
      <c r="B3751" s="293"/>
      <c r="C3751" s="80"/>
      <c r="D3751" s="198" t="s">
        <v>21</v>
      </c>
      <c r="E3751" s="56">
        <v>3</v>
      </c>
      <c r="F3751" s="22"/>
      <c r="G3751" s="185">
        <v>1.3934867661268397E-6</v>
      </c>
      <c r="H3751" s="82">
        <f>G3751*E3751</f>
        <v>4.1804602983805192E-6</v>
      </c>
      <c r="I3751" s="82"/>
      <c r="J3751" s="261" t="s">
        <v>591</v>
      </c>
    </row>
    <row r="3752" spans="2:10" ht="16.149999999999999" customHeight="1" x14ac:dyDescent="0.25">
      <c r="B3752" s="293"/>
      <c r="C3752" s="80"/>
      <c r="D3752" s="199"/>
      <c r="E3752" s="45"/>
      <c r="F3752" s="22"/>
      <c r="G3752" s="82"/>
      <c r="H3752" s="82"/>
      <c r="I3752" s="105"/>
      <c r="J3752" s="266"/>
    </row>
    <row r="3753" spans="2:10" ht="16.149999999999999" customHeight="1" x14ac:dyDescent="0.25">
      <c r="B3753" s="293">
        <v>275</v>
      </c>
      <c r="C3753" s="57" t="s">
        <v>1697</v>
      </c>
      <c r="D3753" s="199"/>
      <c r="E3753" s="45"/>
      <c r="F3753" s="22"/>
      <c r="G3753" s="82"/>
      <c r="H3753" s="82"/>
      <c r="I3753" s="105"/>
      <c r="J3753" s="266"/>
    </row>
    <row r="3754" spans="2:10" ht="16.149999999999999" customHeight="1" x14ac:dyDescent="0.25">
      <c r="B3754" s="293"/>
      <c r="C3754" s="53" t="s">
        <v>1698</v>
      </c>
      <c r="D3754" s="199"/>
      <c r="E3754" s="45"/>
      <c r="F3754" s="22"/>
      <c r="G3754" s="82"/>
      <c r="H3754" s="82"/>
      <c r="I3754" s="105"/>
      <c r="J3754" s="266"/>
    </row>
    <row r="3755" spans="2:10" ht="16.149999999999999" customHeight="1" x14ac:dyDescent="0.25">
      <c r="B3755" s="293"/>
      <c r="C3755" s="80" t="s">
        <v>1696</v>
      </c>
      <c r="D3755" s="199"/>
      <c r="E3755" s="45">
        <v>2</v>
      </c>
      <c r="F3755" s="22"/>
      <c r="G3755" s="82"/>
      <c r="H3755" s="82"/>
      <c r="I3755" s="105"/>
      <c r="J3755" s="266"/>
    </row>
    <row r="3756" spans="2:10" ht="16.149999999999999" customHeight="1" x14ac:dyDescent="0.25">
      <c r="B3756" s="293"/>
      <c r="C3756" s="80" t="s">
        <v>216</v>
      </c>
      <c r="D3756" s="199"/>
      <c r="E3756" s="45">
        <v>1</v>
      </c>
      <c r="F3756" s="22"/>
      <c r="G3756" s="82"/>
      <c r="H3756" s="82"/>
      <c r="I3756" s="105"/>
      <c r="J3756" s="266"/>
    </row>
    <row r="3757" spans="2:10" ht="16.149999999999999" customHeight="1" x14ac:dyDescent="0.25">
      <c r="B3757" s="293"/>
      <c r="C3757" s="80"/>
      <c r="D3757" s="198" t="s">
        <v>21</v>
      </c>
      <c r="E3757" s="56">
        <v>3</v>
      </c>
      <c r="F3757" s="22"/>
      <c r="G3757" s="185">
        <v>1.3934867661268397E-6</v>
      </c>
      <c r="H3757" s="82">
        <f>G3757*E3757</f>
        <v>4.1804602983805192E-6</v>
      </c>
      <c r="I3757" s="82"/>
      <c r="J3757" s="261" t="s">
        <v>591</v>
      </c>
    </row>
    <row r="3758" spans="2:10" ht="16.149999999999999" customHeight="1" x14ac:dyDescent="0.25">
      <c r="B3758" s="293"/>
      <c r="C3758" s="80"/>
      <c r="D3758" s="199"/>
      <c r="E3758" s="45"/>
      <c r="F3758" s="22"/>
      <c r="G3758" s="82"/>
      <c r="H3758" s="82"/>
      <c r="I3758" s="105"/>
      <c r="J3758" s="266"/>
    </row>
    <row r="3759" spans="2:10" ht="16.149999999999999" customHeight="1" x14ac:dyDescent="0.25">
      <c r="B3759" s="293">
        <v>276</v>
      </c>
      <c r="C3759" s="57" t="s">
        <v>1699</v>
      </c>
      <c r="D3759" s="199"/>
      <c r="E3759" s="45"/>
      <c r="F3759" s="22"/>
      <c r="G3759" s="82"/>
      <c r="H3759" s="82"/>
      <c r="I3759" s="105"/>
      <c r="J3759" s="266"/>
    </row>
    <row r="3760" spans="2:10" ht="16.149999999999999" customHeight="1" x14ac:dyDescent="0.25">
      <c r="B3760" s="293"/>
      <c r="C3760" s="53" t="s">
        <v>1700</v>
      </c>
      <c r="D3760" s="199"/>
      <c r="E3760" s="45"/>
      <c r="F3760" s="22"/>
      <c r="G3760" s="82"/>
      <c r="H3760" s="82"/>
      <c r="I3760" s="105"/>
      <c r="J3760" s="266"/>
    </row>
    <row r="3761" spans="2:10" ht="16.149999999999999" customHeight="1" x14ac:dyDescent="0.25">
      <c r="B3761" s="293"/>
      <c r="C3761" s="80" t="s">
        <v>1696</v>
      </c>
      <c r="D3761" s="199"/>
      <c r="E3761" s="45">
        <v>2</v>
      </c>
      <c r="F3761" s="22"/>
      <c r="G3761" s="82"/>
      <c r="H3761" s="82"/>
      <c r="I3761" s="105"/>
      <c r="J3761" s="266"/>
    </row>
    <row r="3762" spans="2:10" ht="16.149999999999999" customHeight="1" x14ac:dyDescent="0.25">
      <c r="B3762" s="293"/>
      <c r="C3762" s="80" t="s">
        <v>216</v>
      </c>
      <c r="D3762" s="199"/>
      <c r="E3762" s="45">
        <v>1</v>
      </c>
      <c r="F3762" s="22"/>
      <c r="G3762" s="82"/>
      <c r="H3762" s="82"/>
      <c r="I3762" s="105"/>
      <c r="J3762" s="266"/>
    </row>
    <row r="3763" spans="2:10" ht="16.149999999999999" customHeight="1" x14ac:dyDescent="0.25">
      <c r="B3763" s="293"/>
      <c r="C3763" s="80"/>
      <c r="D3763" s="198" t="s">
        <v>21</v>
      </c>
      <c r="E3763" s="56">
        <v>3</v>
      </c>
      <c r="F3763" s="22"/>
      <c r="G3763" s="185">
        <v>1.3934867661268397E-6</v>
      </c>
      <c r="H3763" s="82">
        <f>G3763*E3763</f>
        <v>4.1804602983805192E-6</v>
      </c>
      <c r="I3763" s="82"/>
      <c r="J3763" s="261" t="s">
        <v>591</v>
      </c>
    </row>
    <row r="3764" spans="2:10" ht="16.149999999999999" customHeight="1" x14ac:dyDescent="0.25">
      <c r="B3764" s="293"/>
      <c r="C3764" s="80"/>
      <c r="D3764" s="199"/>
      <c r="E3764" s="45"/>
      <c r="F3764" s="22"/>
      <c r="G3764" s="82"/>
      <c r="H3764" s="82"/>
      <c r="I3764" s="105"/>
      <c r="J3764" s="266"/>
    </row>
    <row r="3765" spans="2:10" ht="16.149999999999999" customHeight="1" x14ac:dyDescent="0.25">
      <c r="B3765" s="293">
        <v>277</v>
      </c>
      <c r="C3765" s="57" t="s">
        <v>1701</v>
      </c>
      <c r="D3765" s="199"/>
      <c r="E3765" s="45"/>
      <c r="F3765" s="22"/>
      <c r="G3765" s="82"/>
      <c r="H3765" s="82"/>
      <c r="I3765" s="105"/>
      <c r="J3765" s="266"/>
    </row>
    <row r="3766" spans="2:10" ht="16.149999999999999" customHeight="1" x14ac:dyDescent="0.25">
      <c r="B3766" s="293"/>
      <c r="C3766" s="53" t="s">
        <v>1702</v>
      </c>
      <c r="D3766" s="199"/>
      <c r="E3766" s="45"/>
      <c r="F3766" s="22"/>
      <c r="G3766" s="82"/>
      <c r="H3766" s="82"/>
      <c r="I3766" s="105"/>
      <c r="J3766" s="266"/>
    </row>
    <row r="3767" spans="2:10" ht="16.149999999999999" customHeight="1" x14ac:dyDescent="0.25">
      <c r="B3767" s="293"/>
      <c r="C3767" s="80" t="s">
        <v>1696</v>
      </c>
      <c r="D3767" s="199"/>
      <c r="E3767" s="45">
        <v>2</v>
      </c>
      <c r="F3767" s="22"/>
      <c r="G3767" s="82"/>
      <c r="H3767" s="82"/>
      <c r="I3767" s="105"/>
      <c r="J3767" s="266"/>
    </row>
    <row r="3768" spans="2:10" ht="16.149999999999999" customHeight="1" x14ac:dyDescent="0.25">
      <c r="B3768" s="293"/>
      <c r="C3768" s="80" t="s">
        <v>216</v>
      </c>
      <c r="D3768" s="199"/>
      <c r="E3768" s="45">
        <v>1</v>
      </c>
      <c r="F3768" s="22"/>
      <c r="G3768" s="82"/>
      <c r="H3768" s="82"/>
      <c r="I3768" s="105"/>
      <c r="J3768" s="266"/>
    </row>
    <row r="3769" spans="2:10" ht="16.149999999999999" customHeight="1" x14ac:dyDescent="0.25">
      <c r="B3769" s="293"/>
      <c r="C3769" s="80"/>
      <c r="D3769" s="198" t="s">
        <v>21</v>
      </c>
      <c r="E3769" s="56">
        <v>3</v>
      </c>
      <c r="F3769" s="22"/>
      <c r="G3769" s="185">
        <v>1.3934867661268397E-6</v>
      </c>
      <c r="H3769" s="82">
        <f>G3769*E3769</f>
        <v>4.1804602983805192E-6</v>
      </c>
      <c r="I3769" s="82"/>
      <c r="J3769" s="261" t="s">
        <v>591</v>
      </c>
    </row>
    <row r="3770" spans="2:10" ht="16.149999999999999" customHeight="1" x14ac:dyDescent="0.25">
      <c r="B3770" s="293"/>
      <c r="C3770" s="80"/>
      <c r="D3770" s="199"/>
      <c r="E3770" s="45"/>
      <c r="F3770" s="22"/>
      <c r="G3770" s="82"/>
      <c r="H3770" s="82"/>
      <c r="I3770" s="105"/>
      <c r="J3770" s="266"/>
    </row>
    <row r="3771" spans="2:10" ht="16.149999999999999" customHeight="1" x14ac:dyDescent="0.25">
      <c r="B3771" s="293">
        <v>278</v>
      </c>
      <c r="C3771" s="57" t="s">
        <v>1703</v>
      </c>
      <c r="D3771" s="199"/>
      <c r="E3771" s="45"/>
      <c r="F3771" s="22"/>
      <c r="G3771" s="82"/>
      <c r="H3771" s="82"/>
      <c r="I3771" s="105"/>
      <c r="J3771" s="266"/>
    </row>
    <row r="3772" spans="2:10" ht="16.149999999999999" customHeight="1" x14ac:dyDescent="0.25">
      <c r="B3772" s="293"/>
      <c r="C3772" s="53" t="s">
        <v>1704</v>
      </c>
      <c r="D3772" s="199"/>
      <c r="E3772" s="45"/>
      <c r="F3772" s="22"/>
      <c r="G3772" s="82"/>
      <c r="H3772" s="82"/>
      <c r="I3772" s="105"/>
      <c r="J3772" s="266"/>
    </row>
    <row r="3773" spans="2:10" ht="16.149999999999999" customHeight="1" x14ac:dyDescent="0.25">
      <c r="B3773" s="293"/>
      <c r="C3773" s="80" t="s">
        <v>1705</v>
      </c>
      <c r="D3773" s="198" t="s">
        <v>21</v>
      </c>
      <c r="E3773" s="56">
        <v>1</v>
      </c>
      <c r="F3773" s="22"/>
      <c r="G3773" s="185">
        <v>1.3934867661268397E-6</v>
      </c>
      <c r="H3773" s="82">
        <f>G3773*E3773</f>
        <v>1.3934867661268397E-6</v>
      </c>
      <c r="I3773" s="82"/>
      <c r="J3773" s="261" t="s">
        <v>591</v>
      </c>
    </row>
    <row r="3774" spans="2:10" ht="16.149999999999999" customHeight="1" x14ac:dyDescent="0.25">
      <c r="B3774" s="293"/>
      <c r="C3774" s="80"/>
      <c r="D3774" s="199"/>
      <c r="E3774" s="45"/>
      <c r="F3774" s="22"/>
      <c r="G3774" s="82"/>
      <c r="H3774" s="82"/>
      <c r="I3774" s="105"/>
      <c r="J3774" s="266"/>
    </row>
    <row r="3775" spans="2:10" ht="16.149999999999999" customHeight="1" x14ac:dyDescent="0.25">
      <c r="B3775" s="293">
        <v>279</v>
      </c>
      <c r="C3775" s="57" t="s">
        <v>1706</v>
      </c>
      <c r="D3775" s="199"/>
      <c r="E3775" s="45"/>
      <c r="F3775" s="22"/>
      <c r="G3775" s="82"/>
      <c r="H3775" s="82"/>
      <c r="I3775" s="105"/>
      <c r="J3775" s="266"/>
    </row>
    <row r="3776" spans="2:10" ht="16.149999999999999" customHeight="1" x14ac:dyDescent="0.25">
      <c r="B3776" s="293"/>
      <c r="C3776" s="53" t="s">
        <v>1707</v>
      </c>
      <c r="D3776" s="199"/>
      <c r="E3776" s="45"/>
      <c r="F3776" s="22"/>
      <c r="G3776" s="82"/>
      <c r="H3776" s="82"/>
      <c r="I3776" s="105"/>
      <c r="J3776" s="266"/>
    </row>
    <row r="3777" spans="2:10" ht="16.149999999999999" customHeight="1" x14ac:dyDescent="0.25">
      <c r="B3777" s="293"/>
      <c r="C3777" s="80" t="s">
        <v>1705</v>
      </c>
      <c r="D3777" s="198" t="s">
        <v>21</v>
      </c>
      <c r="E3777" s="56">
        <v>1</v>
      </c>
      <c r="F3777" s="22"/>
      <c r="G3777" s="185">
        <v>1.3934867661268397E-6</v>
      </c>
      <c r="H3777" s="82">
        <f>G3777*E3777</f>
        <v>1.3934867661268397E-6</v>
      </c>
      <c r="I3777" s="82"/>
      <c r="J3777" s="261" t="s">
        <v>591</v>
      </c>
    </row>
    <row r="3778" spans="2:10" ht="16.149999999999999" customHeight="1" x14ac:dyDescent="0.25">
      <c r="B3778" s="293"/>
      <c r="C3778" s="80"/>
      <c r="D3778" s="199"/>
      <c r="E3778" s="45"/>
      <c r="F3778" s="22"/>
      <c r="G3778" s="82"/>
      <c r="H3778" s="82"/>
      <c r="I3778" s="105"/>
      <c r="J3778" s="266"/>
    </row>
    <row r="3779" spans="2:10" ht="16.149999999999999" customHeight="1" x14ac:dyDescent="0.25">
      <c r="B3779" s="293">
        <v>280</v>
      </c>
      <c r="C3779" s="57" t="s">
        <v>1708</v>
      </c>
      <c r="D3779" s="199"/>
      <c r="E3779" s="45"/>
      <c r="F3779" s="22"/>
      <c r="G3779" s="82"/>
      <c r="H3779" s="82"/>
      <c r="I3779" s="105"/>
      <c r="J3779" s="266"/>
    </row>
    <row r="3780" spans="2:10" ht="16.149999999999999" customHeight="1" x14ac:dyDescent="0.25">
      <c r="B3780" s="293"/>
      <c r="C3780" s="53" t="s">
        <v>1709</v>
      </c>
      <c r="D3780" s="199"/>
      <c r="E3780" s="45"/>
      <c r="F3780" s="22"/>
      <c r="G3780" s="82"/>
      <c r="H3780" s="82"/>
      <c r="I3780" s="105"/>
      <c r="J3780" s="266"/>
    </row>
    <row r="3781" spans="2:10" ht="16.149999999999999" customHeight="1" x14ac:dyDescent="0.25">
      <c r="B3781" s="293"/>
      <c r="C3781" s="80" t="s">
        <v>1710</v>
      </c>
      <c r="D3781" s="198"/>
      <c r="E3781" s="45">
        <v>1</v>
      </c>
      <c r="F3781" s="22"/>
      <c r="G3781" s="82"/>
      <c r="H3781" s="82"/>
      <c r="I3781" s="105"/>
      <c r="J3781" s="266"/>
    </row>
    <row r="3782" spans="2:10" ht="16.149999999999999" customHeight="1" x14ac:dyDescent="0.25">
      <c r="B3782" s="293"/>
      <c r="C3782" s="80" t="s">
        <v>1711</v>
      </c>
      <c r="D3782" s="198"/>
      <c r="E3782" s="45">
        <v>1</v>
      </c>
      <c r="F3782" s="22"/>
      <c r="G3782" s="82"/>
      <c r="H3782" s="82"/>
      <c r="I3782" s="105"/>
      <c r="J3782" s="266"/>
    </row>
    <row r="3783" spans="2:10" ht="16.149999999999999" customHeight="1" x14ac:dyDescent="0.25">
      <c r="B3783" s="293"/>
      <c r="C3783" s="80"/>
      <c r="D3783" s="198" t="s">
        <v>21</v>
      </c>
      <c r="E3783" s="56">
        <v>2</v>
      </c>
      <c r="F3783" s="22"/>
      <c r="G3783" s="185">
        <v>1.3934867661268397E-6</v>
      </c>
      <c r="H3783" s="82">
        <f>G3783*E3783</f>
        <v>2.7869735322536795E-6</v>
      </c>
      <c r="I3783" s="82"/>
      <c r="J3783" s="261" t="s">
        <v>591</v>
      </c>
    </row>
    <row r="3784" spans="2:10" ht="16.149999999999999" customHeight="1" x14ac:dyDescent="0.25">
      <c r="B3784" s="293"/>
      <c r="C3784" s="80"/>
      <c r="D3784" s="198"/>
      <c r="E3784" s="45"/>
      <c r="F3784" s="22"/>
      <c r="G3784" s="82"/>
      <c r="H3784" s="82"/>
      <c r="I3784" s="105"/>
      <c r="J3784" s="266"/>
    </row>
    <row r="3785" spans="2:10" ht="16.149999999999999" customHeight="1" x14ac:dyDescent="0.25">
      <c r="B3785" s="293">
        <v>281</v>
      </c>
      <c r="C3785" s="57" t="s">
        <v>1712</v>
      </c>
      <c r="D3785" s="199"/>
      <c r="E3785" s="45"/>
      <c r="F3785" s="22"/>
      <c r="G3785" s="82"/>
      <c r="H3785" s="82"/>
      <c r="I3785" s="105"/>
      <c r="J3785" s="266"/>
    </row>
    <row r="3786" spans="2:10" ht="16.149999999999999" customHeight="1" x14ac:dyDescent="0.25">
      <c r="B3786" s="293"/>
      <c r="C3786" s="53" t="s">
        <v>1713</v>
      </c>
      <c r="D3786" s="199"/>
      <c r="E3786" s="45"/>
      <c r="F3786" s="22"/>
      <c r="G3786" s="82"/>
      <c r="H3786" s="82"/>
      <c r="I3786" s="105"/>
      <c r="J3786" s="266"/>
    </row>
    <row r="3787" spans="2:10" ht="16.149999999999999" customHeight="1" x14ac:dyDescent="0.25">
      <c r="B3787" s="293"/>
      <c r="C3787" s="80" t="s">
        <v>1710</v>
      </c>
      <c r="D3787" s="198"/>
      <c r="E3787" s="45">
        <v>1</v>
      </c>
      <c r="F3787" s="22"/>
      <c r="G3787" s="82"/>
      <c r="H3787" s="82"/>
      <c r="I3787" s="105"/>
      <c r="J3787" s="266"/>
    </row>
    <row r="3788" spans="2:10" ht="16.149999999999999" customHeight="1" x14ac:dyDescent="0.25">
      <c r="B3788" s="293"/>
      <c r="C3788" s="80" t="s">
        <v>1711</v>
      </c>
      <c r="D3788" s="198"/>
      <c r="E3788" s="45">
        <v>1</v>
      </c>
      <c r="F3788" s="22"/>
      <c r="G3788" s="82"/>
      <c r="H3788" s="82"/>
      <c r="I3788" s="105"/>
      <c r="J3788" s="266"/>
    </row>
    <row r="3789" spans="2:10" ht="16.149999999999999" customHeight="1" x14ac:dyDescent="0.25">
      <c r="B3789" s="293"/>
      <c r="C3789" s="80"/>
      <c r="D3789" s="198" t="s">
        <v>21</v>
      </c>
      <c r="E3789" s="56">
        <v>2</v>
      </c>
      <c r="F3789" s="22"/>
      <c r="G3789" s="185">
        <v>1.3934867661268397E-6</v>
      </c>
      <c r="H3789" s="82">
        <f>G3789*E3789</f>
        <v>2.7869735322536795E-6</v>
      </c>
      <c r="I3789" s="82"/>
      <c r="J3789" s="261" t="s">
        <v>591</v>
      </c>
    </row>
    <row r="3790" spans="2:10" ht="16.149999999999999" customHeight="1" x14ac:dyDescent="0.25">
      <c r="B3790" s="293"/>
      <c r="C3790" s="80"/>
      <c r="D3790" s="198"/>
      <c r="E3790" s="45"/>
      <c r="F3790" s="22"/>
      <c r="G3790" s="82"/>
      <c r="H3790" s="82"/>
      <c r="I3790" s="105"/>
      <c r="J3790" s="266"/>
    </row>
    <row r="3791" spans="2:10" ht="16.149999999999999" customHeight="1" x14ac:dyDescent="0.25">
      <c r="B3791" s="288" t="s">
        <v>1714</v>
      </c>
      <c r="C3791" s="184" t="s">
        <v>1715</v>
      </c>
      <c r="D3791" s="159"/>
      <c r="E3791" s="159"/>
      <c r="F3791" s="22"/>
      <c r="G3791" s="159"/>
      <c r="H3791" s="159"/>
      <c r="I3791" s="164">
        <f>H3795+H3800+H3804+H3808+H3812+H3816+H3820+H3825</f>
        <v>163734.69503829774</v>
      </c>
      <c r="J3791" s="275"/>
    </row>
    <row r="3792" spans="2:10" ht="16.149999999999999" customHeight="1" x14ac:dyDescent="0.25">
      <c r="B3792" s="293"/>
      <c r="C3792" s="64"/>
      <c r="D3792" s="70"/>
      <c r="E3792" s="45"/>
      <c r="F3792" s="22"/>
      <c r="G3792" s="46"/>
      <c r="H3792" s="46"/>
      <c r="I3792" s="47"/>
      <c r="J3792" s="60"/>
    </row>
    <row r="3793" spans="2:10" ht="16.149999999999999" customHeight="1" x14ac:dyDescent="0.25">
      <c r="B3793" s="293">
        <v>282</v>
      </c>
      <c r="C3793" s="48" t="s">
        <v>1716</v>
      </c>
      <c r="D3793" s="70"/>
      <c r="E3793" s="45"/>
      <c r="F3793" s="22"/>
      <c r="G3793" s="46"/>
      <c r="H3793" s="46"/>
      <c r="I3793" s="47"/>
      <c r="J3793" s="60"/>
    </row>
    <row r="3794" spans="2:10" ht="87.6" customHeight="1" x14ac:dyDescent="0.25">
      <c r="B3794" s="293"/>
      <c r="C3794" s="59" t="s">
        <v>1717</v>
      </c>
      <c r="D3794" s="70"/>
      <c r="E3794" s="45"/>
      <c r="F3794" s="22"/>
      <c r="G3794" s="46"/>
      <c r="H3794" s="46"/>
      <c r="I3794" s="47"/>
      <c r="J3794" s="60"/>
    </row>
    <row r="3795" spans="2:10" ht="16.149999999999999" customHeight="1" x14ac:dyDescent="0.25">
      <c r="B3795" s="293"/>
      <c r="C3795" s="59"/>
      <c r="D3795" s="70" t="s">
        <v>18</v>
      </c>
      <c r="E3795" s="56">
        <v>1</v>
      </c>
      <c r="F3795" s="22"/>
      <c r="G3795" s="46">
        <v>6967.4338306341997</v>
      </c>
      <c r="H3795" s="46">
        <f>G3795*E3795</f>
        <v>6967.4338306341997</v>
      </c>
      <c r="I3795" s="46"/>
      <c r="J3795" s="60"/>
    </row>
    <row r="3796" spans="2:10" ht="16.149999999999999" customHeight="1" x14ac:dyDescent="0.25">
      <c r="B3796" s="293"/>
      <c r="C3796" s="59"/>
      <c r="D3796" s="70"/>
      <c r="E3796" s="45"/>
      <c r="F3796" s="22"/>
      <c r="G3796" s="46"/>
      <c r="H3796" s="46"/>
      <c r="I3796" s="47"/>
      <c r="J3796" s="60"/>
    </row>
    <row r="3797" spans="2:10" ht="16.149999999999999" customHeight="1" x14ac:dyDescent="0.25">
      <c r="B3797" s="293">
        <v>283</v>
      </c>
      <c r="C3797" s="97" t="s">
        <v>1718</v>
      </c>
      <c r="D3797" s="70"/>
      <c r="E3797" s="45"/>
      <c r="F3797" s="22"/>
      <c r="G3797" s="46"/>
      <c r="H3797" s="46"/>
      <c r="I3797" s="47"/>
      <c r="J3797" s="60"/>
    </row>
    <row r="3798" spans="2:10" ht="16.149999999999999" customHeight="1" x14ac:dyDescent="0.25">
      <c r="B3798" s="293"/>
      <c r="C3798" s="59" t="s">
        <v>1719</v>
      </c>
      <c r="D3798" s="70"/>
      <c r="E3798" s="45"/>
      <c r="F3798" s="22"/>
      <c r="G3798" s="46"/>
      <c r="H3798" s="46"/>
      <c r="I3798" s="47"/>
      <c r="J3798" s="60"/>
    </row>
    <row r="3799" spans="2:10" ht="16.149999999999999" customHeight="1" x14ac:dyDescent="0.25">
      <c r="B3799" s="293"/>
      <c r="C3799" s="59" t="s">
        <v>1720</v>
      </c>
      <c r="D3799" s="70"/>
      <c r="E3799" s="45"/>
      <c r="F3799" s="22"/>
      <c r="G3799" s="203"/>
      <c r="H3799" s="203"/>
      <c r="I3799" s="193"/>
      <c r="J3799" s="279"/>
    </row>
    <row r="3800" spans="2:10" ht="16.149999999999999" customHeight="1" x14ac:dyDescent="0.25">
      <c r="B3800" s="293"/>
      <c r="C3800" s="59"/>
      <c r="D3800" s="70" t="s">
        <v>18</v>
      </c>
      <c r="E3800" s="56">
        <v>1</v>
      </c>
      <c r="F3800" s="22"/>
      <c r="G3800" s="46">
        <v>80125.489052293298</v>
      </c>
      <c r="H3800" s="46">
        <f>G3800*E3800</f>
        <v>80125.489052293298</v>
      </c>
      <c r="I3800" s="46"/>
      <c r="J3800" s="60"/>
    </row>
    <row r="3801" spans="2:10" ht="16.149999999999999" customHeight="1" x14ac:dyDescent="0.25">
      <c r="B3801" s="293"/>
      <c r="C3801" s="97"/>
      <c r="D3801" s="70"/>
      <c r="E3801" s="45"/>
      <c r="F3801" s="22"/>
      <c r="G3801" s="46"/>
      <c r="H3801" s="46"/>
      <c r="I3801" s="47"/>
      <c r="J3801" s="60"/>
    </row>
    <row r="3802" spans="2:10" ht="16.149999999999999" customHeight="1" x14ac:dyDescent="0.25">
      <c r="B3802" s="293">
        <v>284</v>
      </c>
      <c r="C3802" s="59" t="s">
        <v>1721</v>
      </c>
      <c r="D3802" s="70"/>
      <c r="E3802" s="45"/>
      <c r="F3802" s="22"/>
      <c r="G3802" s="46"/>
      <c r="H3802" s="46"/>
      <c r="I3802" s="47"/>
      <c r="J3802" s="60"/>
    </row>
    <row r="3803" spans="2:10" ht="16.149999999999999" customHeight="1" x14ac:dyDescent="0.25">
      <c r="B3803" s="293"/>
      <c r="C3803" s="80" t="s">
        <v>1722</v>
      </c>
      <c r="D3803" s="70"/>
      <c r="E3803" s="45"/>
      <c r="F3803" s="22"/>
      <c r="G3803" s="46"/>
      <c r="H3803" s="46"/>
      <c r="I3803" s="47"/>
      <c r="J3803" s="60"/>
    </row>
    <row r="3804" spans="2:10" ht="16.149999999999999" customHeight="1" x14ac:dyDescent="0.25">
      <c r="B3804" s="293"/>
      <c r="C3804" s="59" t="s">
        <v>689</v>
      </c>
      <c r="D3804" s="70" t="s">
        <v>34</v>
      </c>
      <c r="E3804" s="56">
        <v>13.200000000000001</v>
      </c>
      <c r="F3804" s="22"/>
      <c r="G3804" s="157">
        <v>1.3934867661268397E-6</v>
      </c>
      <c r="H3804" s="46">
        <f>G3804*E3804</f>
        <v>1.8394025312874284E-5</v>
      </c>
      <c r="I3804" s="46"/>
      <c r="J3804" s="261" t="s">
        <v>591</v>
      </c>
    </row>
    <row r="3805" spans="2:10" ht="16.149999999999999" customHeight="1" x14ac:dyDescent="0.25">
      <c r="B3805" s="293"/>
      <c r="C3805" s="97"/>
      <c r="D3805" s="70"/>
      <c r="E3805" s="45"/>
      <c r="F3805" s="22"/>
      <c r="G3805" s="46"/>
      <c r="H3805" s="46"/>
      <c r="I3805" s="47"/>
      <c r="J3805" s="60"/>
    </row>
    <row r="3806" spans="2:10" ht="16.149999999999999" customHeight="1" x14ac:dyDescent="0.25">
      <c r="B3806" s="293">
        <v>285</v>
      </c>
      <c r="C3806" s="59" t="s">
        <v>1723</v>
      </c>
      <c r="D3806" s="70"/>
      <c r="E3806" s="45"/>
      <c r="F3806" s="22"/>
      <c r="G3806" s="46"/>
      <c r="H3806" s="46"/>
      <c r="I3806" s="47"/>
      <c r="J3806" s="60"/>
    </row>
    <row r="3807" spans="2:10" ht="16.149999999999999" customHeight="1" x14ac:dyDescent="0.25">
      <c r="B3807" s="293"/>
      <c r="C3807" s="80" t="s">
        <v>1724</v>
      </c>
      <c r="D3807" s="70"/>
      <c r="E3807" s="45"/>
      <c r="F3807" s="22"/>
      <c r="G3807" s="46"/>
      <c r="H3807" s="46"/>
      <c r="I3807" s="47"/>
      <c r="J3807" s="60"/>
    </row>
    <row r="3808" spans="2:10" ht="48" customHeight="1" x14ac:dyDescent="0.25">
      <c r="B3808" s="293"/>
      <c r="C3808" s="59" t="s">
        <v>1503</v>
      </c>
      <c r="D3808" s="70" t="s">
        <v>18</v>
      </c>
      <c r="E3808" s="56">
        <v>1</v>
      </c>
      <c r="F3808" s="22"/>
      <c r="G3808" s="46">
        <v>2090.2301491902599</v>
      </c>
      <c r="H3808" s="46">
        <f>G3808*E3808</f>
        <v>2090.2301491902599</v>
      </c>
      <c r="I3808" s="46"/>
      <c r="J3808" s="283" t="s">
        <v>1725</v>
      </c>
    </row>
    <row r="3809" spans="2:10" ht="16.149999999999999" customHeight="1" x14ac:dyDescent="0.25">
      <c r="B3809" s="293"/>
      <c r="C3809" s="97"/>
      <c r="D3809" s="70"/>
      <c r="E3809" s="45"/>
      <c r="F3809" s="22"/>
      <c r="G3809" s="46"/>
      <c r="H3809" s="46"/>
      <c r="I3809" s="47"/>
      <c r="J3809" s="60"/>
    </row>
    <row r="3810" spans="2:10" ht="16.149999999999999" customHeight="1" x14ac:dyDescent="0.25">
      <c r="B3810" s="293">
        <v>286</v>
      </c>
      <c r="C3810" s="59" t="s">
        <v>1726</v>
      </c>
      <c r="D3810" s="70"/>
      <c r="E3810" s="45"/>
      <c r="F3810" s="22"/>
      <c r="G3810" s="46"/>
      <c r="H3810" s="46"/>
      <c r="I3810" s="47"/>
      <c r="J3810" s="60"/>
    </row>
    <row r="3811" spans="2:10" ht="16.149999999999999" customHeight="1" x14ac:dyDescent="0.25">
      <c r="B3811" s="293"/>
      <c r="C3811" s="75" t="s">
        <v>1727</v>
      </c>
      <c r="D3811" s="70"/>
      <c r="E3811" s="45"/>
      <c r="F3811" s="22"/>
      <c r="G3811" s="46"/>
      <c r="H3811" s="46"/>
      <c r="I3811" s="47"/>
      <c r="J3811" s="60"/>
    </row>
    <row r="3812" spans="2:10" ht="16.149999999999999" customHeight="1" x14ac:dyDescent="0.25">
      <c r="B3812" s="293"/>
      <c r="C3812" s="75"/>
      <c r="D3812" s="70" t="s">
        <v>18</v>
      </c>
      <c r="E3812" s="56">
        <v>1</v>
      </c>
      <c r="F3812" s="22"/>
      <c r="G3812" s="46">
        <v>43894.833132995453</v>
      </c>
      <c r="H3812" s="46">
        <f>G3812*E3812</f>
        <v>43894.833132995453</v>
      </c>
      <c r="I3812" s="46"/>
      <c r="J3812" s="60"/>
    </row>
    <row r="3813" spans="2:10" ht="16.149999999999999" customHeight="1" x14ac:dyDescent="0.25">
      <c r="B3813" s="293"/>
      <c r="C3813" s="97"/>
      <c r="D3813" s="70"/>
      <c r="E3813" s="45"/>
      <c r="F3813" s="22"/>
      <c r="G3813" s="46"/>
      <c r="H3813" s="46"/>
      <c r="I3813" s="47"/>
      <c r="J3813" s="60"/>
    </row>
    <row r="3814" spans="2:10" ht="16.149999999999999" customHeight="1" x14ac:dyDescent="0.25">
      <c r="B3814" s="293">
        <v>287</v>
      </c>
      <c r="C3814" s="64" t="s">
        <v>1728</v>
      </c>
      <c r="D3814" s="70"/>
      <c r="E3814" s="45"/>
      <c r="F3814" s="22"/>
      <c r="G3814" s="46"/>
      <c r="H3814" s="46"/>
      <c r="I3814" s="47"/>
      <c r="J3814" s="60"/>
    </row>
    <row r="3815" spans="2:10" ht="16.149999999999999" customHeight="1" x14ac:dyDescent="0.25">
      <c r="B3815" s="293"/>
      <c r="C3815" s="64" t="s">
        <v>1729</v>
      </c>
      <c r="D3815" s="70"/>
      <c r="E3815" s="45"/>
      <c r="F3815" s="22"/>
      <c r="G3815" s="46"/>
      <c r="H3815" s="46"/>
      <c r="I3815" s="47"/>
      <c r="J3815" s="60"/>
    </row>
    <row r="3816" spans="2:10" ht="16.149999999999999" customHeight="1" x14ac:dyDescent="0.25">
      <c r="B3816" s="293"/>
      <c r="C3816" s="64"/>
      <c r="D3816" s="70" t="s">
        <v>18</v>
      </c>
      <c r="E3816" s="56">
        <v>1</v>
      </c>
      <c r="F3816" s="22"/>
      <c r="G3816" s="46">
        <v>10451.1507459513</v>
      </c>
      <c r="H3816" s="46">
        <f>G3816*E3816</f>
        <v>10451.1507459513</v>
      </c>
      <c r="I3816" s="46"/>
      <c r="J3816" s="60"/>
    </row>
    <row r="3817" spans="2:10" ht="16.149999999999999" customHeight="1" x14ac:dyDescent="0.25">
      <c r="B3817" s="293"/>
      <c r="C3817" s="73"/>
      <c r="D3817" s="70"/>
      <c r="E3817" s="45"/>
      <c r="F3817" s="22"/>
      <c r="G3817" s="46"/>
      <c r="H3817" s="46"/>
      <c r="I3817" s="47"/>
      <c r="J3817" s="60"/>
    </row>
    <row r="3818" spans="2:10" ht="16.149999999999999" customHeight="1" x14ac:dyDescent="0.25">
      <c r="B3818" s="293">
        <v>288</v>
      </c>
      <c r="C3818" s="64" t="s">
        <v>1730</v>
      </c>
      <c r="D3818" s="70"/>
      <c r="E3818" s="45"/>
      <c r="F3818" s="22"/>
      <c r="G3818" s="46"/>
      <c r="H3818" s="46"/>
      <c r="I3818" s="47"/>
      <c r="J3818" s="60"/>
    </row>
    <row r="3819" spans="2:10" ht="16.149999999999999" customHeight="1" x14ac:dyDescent="0.25">
      <c r="B3819" s="293"/>
      <c r="C3819" s="73" t="s">
        <v>1731</v>
      </c>
      <c r="D3819" s="70"/>
      <c r="E3819" s="45"/>
      <c r="F3819" s="22"/>
      <c r="G3819" s="46"/>
      <c r="H3819" s="46"/>
      <c r="I3819" s="47"/>
      <c r="J3819" s="60"/>
    </row>
    <row r="3820" spans="2:10" ht="16.149999999999999" customHeight="1" x14ac:dyDescent="0.25">
      <c r="B3820" s="293"/>
      <c r="C3820" s="73"/>
      <c r="D3820" s="70" t="s">
        <v>18</v>
      </c>
      <c r="E3820" s="99">
        <v>1</v>
      </c>
      <c r="F3820" s="22"/>
      <c r="G3820" s="46">
        <v>6270.6904475707797</v>
      </c>
      <c r="H3820" s="46">
        <f>G3820*E3820</f>
        <v>6270.6904475707797</v>
      </c>
      <c r="I3820" s="46"/>
      <c r="J3820" s="60"/>
    </row>
    <row r="3821" spans="2:10" ht="16.149999999999999" customHeight="1" x14ac:dyDescent="0.25">
      <c r="B3821" s="293"/>
      <c r="C3821" s="73"/>
      <c r="D3821" s="51"/>
      <c r="E3821" s="45"/>
      <c r="F3821" s="22"/>
      <c r="G3821" s="46"/>
      <c r="H3821" s="46"/>
      <c r="I3821" s="47"/>
      <c r="J3821" s="60"/>
    </row>
    <row r="3822" spans="2:10" ht="16.149999999999999" customHeight="1" x14ac:dyDescent="0.25">
      <c r="B3822" s="293">
        <v>289</v>
      </c>
      <c r="C3822" s="64" t="s">
        <v>1732</v>
      </c>
      <c r="D3822" s="70"/>
      <c r="E3822" s="45"/>
      <c r="F3822" s="22"/>
      <c r="G3822" s="46"/>
      <c r="H3822" s="46"/>
      <c r="I3822" s="47"/>
      <c r="J3822" s="60"/>
    </row>
    <row r="3823" spans="2:10" ht="16.149999999999999" customHeight="1" x14ac:dyDescent="0.25">
      <c r="B3823" s="293"/>
      <c r="C3823" s="64" t="s">
        <v>1733</v>
      </c>
      <c r="D3823" s="70"/>
      <c r="E3823" s="45"/>
      <c r="F3823" s="22"/>
      <c r="G3823" s="46"/>
      <c r="H3823" s="46"/>
      <c r="I3823" s="47"/>
      <c r="J3823" s="60"/>
    </row>
    <row r="3824" spans="2:10" ht="16.149999999999999" customHeight="1" x14ac:dyDescent="0.25">
      <c r="B3824" s="293"/>
      <c r="C3824" s="64" t="s">
        <v>1734</v>
      </c>
      <c r="D3824" s="70"/>
      <c r="E3824" s="45"/>
      <c r="F3824" s="22"/>
      <c r="G3824" s="46"/>
      <c r="H3824" s="46"/>
      <c r="I3824" s="47"/>
      <c r="J3824" s="60"/>
    </row>
    <row r="3825" spans="2:10" ht="16.149999999999999" customHeight="1" x14ac:dyDescent="0.25">
      <c r="B3825" s="293"/>
      <c r="C3825" s="64"/>
      <c r="D3825" s="70" t="s">
        <v>18</v>
      </c>
      <c r="E3825" s="56">
        <v>1</v>
      </c>
      <c r="F3825" s="22"/>
      <c r="G3825" s="46">
        <v>13934.867661268399</v>
      </c>
      <c r="H3825" s="46">
        <f>G3825*E3825</f>
        <v>13934.867661268399</v>
      </c>
      <c r="I3825" s="46"/>
      <c r="J3825" s="60"/>
    </row>
    <row r="3826" spans="2:10" outlineLevel="1" x14ac:dyDescent="0.25">
      <c r="B3826" s="301"/>
      <c r="C3826" s="204"/>
      <c r="D3826" s="19"/>
      <c r="E3826" s="19"/>
      <c r="F3826" s="22"/>
      <c r="G3826" s="23"/>
      <c r="H3826" s="23"/>
      <c r="I3826" s="17"/>
      <c r="J3826" s="255"/>
    </row>
    <row r="3827" spans="2:10" ht="15.75" outlineLevel="1" x14ac:dyDescent="0.25">
      <c r="B3827" s="302"/>
      <c r="C3827" s="207" t="s">
        <v>2086</v>
      </c>
      <c r="D3827" s="206"/>
      <c r="E3827" s="206"/>
      <c r="F3827" s="22"/>
      <c r="G3827" s="208"/>
      <c r="H3827" s="208">
        <f>H185+H913+H2435+H2439+H2443+H2492+H2496+H2500+H2918+H3037+H3115+H3292+H3303</f>
        <v>313521.13175418915</v>
      </c>
      <c r="I3827" s="205"/>
      <c r="J3827" s="282"/>
    </row>
    <row r="3828" spans="2:10" x14ac:dyDescent="0.25">
      <c r="B3828" s="301"/>
      <c r="C3828" s="204"/>
      <c r="D3828" s="19"/>
      <c r="E3828" s="19"/>
      <c r="F3828" s="22"/>
      <c r="G3828" s="23"/>
      <c r="H3828" s="23"/>
      <c r="I3828" s="17"/>
      <c r="J3828" s="255"/>
    </row>
    <row r="3829" spans="2:10" ht="15.75" x14ac:dyDescent="0.25">
      <c r="B3829" s="302"/>
      <c r="C3829" s="207" t="s">
        <v>2083</v>
      </c>
      <c r="D3829" s="206"/>
      <c r="E3829" s="206"/>
      <c r="F3829" s="22"/>
      <c r="G3829" s="208"/>
      <c r="H3829" s="208">
        <f>SUM(H10:H3825)-H3827</f>
        <v>4006641.7806554814</v>
      </c>
      <c r="I3829" s="208">
        <f>SUM(I10:I3825)</f>
        <v>4006641.7806554846</v>
      </c>
      <c r="J3829" s="282"/>
    </row>
  </sheetData>
  <printOptions horizontalCentered="1"/>
  <pageMargins left="0.70866141732283472" right="0.70866141732283472" top="1.1417322834645669" bottom="0.74803149606299213" header="0.31496062992125984" footer="0.31496062992125984"/>
  <pageSetup paperSize="9" scale="44" fitToHeight="100" orientation="portrait" r:id="rId1"/>
  <headerFooter>
    <oddHeader>&amp;L&amp;D&amp;C&amp;A&amp;R&amp;G</oddHead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DA58D-F7F0-4A4E-9555-D0A93045297B}">
  <sheetPr>
    <tabColor rgb="FFFFFF00"/>
    <pageSetUpPr fitToPage="1"/>
  </sheetPr>
  <dimension ref="A1:K159"/>
  <sheetViews>
    <sheetView showGridLines="0" view="pageBreakPreview" topLeftCell="A145" zoomScale="60" zoomScaleNormal="100" workbookViewId="0">
      <selection activeCell="H145" sqref="H1:H1048576"/>
    </sheetView>
  </sheetViews>
  <sheetFormatPr defaultRowHeight="12.75" outlineLevelCol="1" x14ac:dyDescent="0.2"/>
  <cols>
    <col min="1" max="1" width="3.85546875" style="213" customWidth="1"/>
    <col min="2" max="2" width="7.5703125" style="214" customWidth="1" collapsed="1"/>
    <col min="3" max="3" width="7.5703125" style="214" customWidth="1"/>
    <col min="4" max="4" width="55.140625" style="215" customWidth="1"/>
    <col min="5" max="5" width="27.28515625" style="216" customWidth="1" outlineLevel="1"/>
    <col min="6" max="6" width="5.5703125" style="217" customWidth="1"/>
    <col min="7" max="7" width="11.5703125" style="218" customWidth="1"/>
    <col min="8" max="8" width="2.85546875" style="213" customWidth="1"/>
    <col min="9" max="9" width="9.140625" style="213"/>
    <col min="10" max="10" width="14.85546875" style="213" customWidth="1"/>
    <col min="11" max="16384" width="9.140625" style="213"/>
  </cols>
  <sheetData>
    <row r="1" spans="1:11" x14ac:dyDescent="0.2">
      <c r="A1" s="212"/>
    </row>
    <row r="2" spans="1:11" ht="20.25" customHeight="1" x14ac:dyDescent="0.2">
      <c r="A2" s="212"/>
      <c r="B2" s="220" t="s">
        <v>1736</v>
      </c>
      <c r="C2" s="221"/>
      <c r="D2" s="221"/>
      <c r="E2" s="221"/>
      <c r="F2" s="221"/>
      <c r="G2" s="221"/>
      <c r="H2" s="221"/>
      <c r="I2" s="221"/>
      <c r="J2" s="221"/>
      <c r="K2" s="221"/>
    </row>
    <row r="3" spans="1:11" x14ac:dyDescent="0.2">
      <c r="A3" s="212"/>
    </row>
    <row r="4" spans="1:11" x14ac:dyDescent="0.2">
      <c r="A4" s="212"/>
    </row>
    <row r="5" spans="1:11" ht="27" customHeight="1" x14ac:dyDescent="0.2">
      <c r="A5" s="212"/>
      <c r="B5" s="222" t="s">
        <v>1737</v>
      </c>
      <c r="C5" s="223" t="s">
        <v>1738</v>
      </c>
      <c r="D5" s="224" t="s">
        <v>1739</v>
      </c>
      <c r="E5" s="222" t="s">
        <v>1740</v>
      </c>
      <c r="F5" s="222" t="s">
        <v>1741</v>
      </c>
      <c r="G5" s="225" t="s">
        <v>1742</v>
      </c>
      <c r="I5" s="34" t="s">
        <v>12</v>
      </c>
      <c r="J5" s="34" t="s">
        <v>13</v>
      </c>
      <c r="K5" s="34" t="s">
        <v>14</v>
      </c>
    </row>
    <row r="6" spans="1:11" x14ac:dyDescent="0.2">
      <c r="A6" s="212"/>
      <c r="I6" s="219"/>
      <c r="J6" s="219"/>
      <c r="K6" s="219"/>
    </row>
    <row r="7" spans="1:11" ht="42.75" customHeight="1" x14ac:dyDescent="0.2">
      <c r="A7" s="212"/>
      <c r="B7" s="226" t="s">
        <v>1743</v>
      </c>
      <c r="C7" s="226" t="s">
        <v>1744</v>
      </c>
      <c r="D7" s="228" t="s">
        <v>1745</v>
      </c>
      <c r="E7" s="229"/>
      <c r="F7" s="230"/>
      <c r="G7" s="231"/>
      <c r="I7" s="232"/>
      <c r="J7" s="232"/>
      <c r="K7" s="232"/>
    </row>
    <row r="8" spans="1:11" ht="18.75" customHeight="1" x14ac:dyDescent="0.2">
      <c r="A8" s="212"/>
      <c r="B8" s="226"/>
      <c r="C8" s="226"/>
      <c r="D8" s="234"/>
      <c r="E8" s="229" t="s">
        <v>1746</v>
      </c>
      <c r="F8" s="230"/>
      <c r="G8" s="231">
        <v>62</v>
      </c>
      <c r="I8" s="232"/>
      <c r="J8" s="232"/>
      <c r="K8" s="232"/>
    </row>
    <row r="9" spans="1:11" ht="18.75" customHeight="1" x14ac:dyDescent="0.2">
      <c r="A9" s="212"/>
      <c r="B9" s="236"/>
      <c r="C9" s="236"/>
      <c r="D9" s="237"/>
      <c r="E9" s="235"/>
      <c r="F9" s="238" t="s">
        <v>1747</v>
      </c>
      <c r="G9" s="235">
        <f>SUM(G7:G8)</f>
        <v>62</v>
      </c>
      <c r="I9" s="239">
        <v>153.28354427395237</v>
      </c>
      <c r="J9" s="239">
        <f>(G9*I9)</f>
        <v>9503.579744985047</v>
      </c>
      <c r="K9" s="239"/>
    </row>
    <row r="10" spans="1:11" ht="42.75" customHeight="1" x14ac:dyDescent="0.2">
      <c r="A10" s="212"/>
      <c r="B10" s="226" t="s">
        <v>1748</v>
      </c>
      <c r="C10" s="226" t="s">
        <v>1749</v>
      </c>
      <c r="D10" s="228" t="s">
        <v>1750</v>
      </c>
      <c r="E10" s="229"/>
      <c r="F10" s="230"/>
      <c r="G10" s="231"/>
      <c r="I10" s="232"/>
      <c r="J10" s="232"/>
      <c r="K10" s="232"/>
    </row>
    <row r="11" spans="1:11" ht="18.75" customHeight="1" x14ac:dyDescent="0.2">
      <c r="A11" s="212"/>
      <c r="B11" s="226"/>
      <c r="C11" s="226"/>
      <c r="D11" s="234" t="s">
        <v>1751</v>
      </c>
      <c r="E11" s="229" t="s">
        <v>1752</v>
      </c>
      <c r="F11" s="230"/>
      <c r="G11" s="231">
        <v>291.2</v>
      </c>
      <c r="I11" s="232"/>
      <c r="J11" s="232"/>
      <c r="K11" s="232"/>
    </row>
    <row r="12" spans="1:11" ht="18.75" customHeight="1" x14ac:dyDescent="0.2">
      <c r="A12" s="212"/>
      <c r="B12" s="226"/>
      <c r="C12" s="226"/>
      <c r="D12" s="234" t="s">
        <v>1753</v>
      </c>
      <c r="E12" s="229" t="s">
        <v>1754</v>
      </c>
      <c r="F12" s="230"/>
      <c r="G12" s="231">
        <v>60</v>
      </c>
      <c r="I12" s="232"/>
      <c r="J12" s="232"/>
      <c r="K12" s="232"/>
    </row>
    <row r="13" spans="1:11" ht="18.75" customHeight="1" x14ac:dyDescent="0.2">
      <c r="A13" s="212"/>
      <c r="B13" s="226"/>
      <c r="C13" s="226"/>
      <c r="D13" s="234" t="s">
        <v>1755</v>
      </c>
      <c r="E13" s="229" t="s">
        <v>1756</v>
      </c>
      <c r="F13" s="230"/>
      <c r="G13" s="231">
        <v>52</v>
      </c>
      <c r="I13" s="232"/>
      <c r="J13" s="232"/>
      <c r="K13" s="232"/>
    </row>
    <row r="14" spans="1:11" ht="18.75" customHeight="1" x14ac:dyDescent="0.2">
      <c r="A14" s="212"/>
      <c r="B14" s="226"/>
      <c r="C14" s="226"/>
      <c r="D14" s="234" t="s">
        <v>1757</v>
      </c>
      <c r="E14" s="229" t="s">
        <v>1758</v>
      </c>
      <c r="F14" s="230"/>
      <c r="G14" s="231">
        <v>100</v>
      </c>
      <c r="I14" s="232"/>
      <c r="J14" s="232"/>
      <c r="K14" s="232"/>
    </row>
    <row r="15" spans="1:11" ht="18.75" customHeight="1" x14ac:dyDescent="0.2">
      <c r="A15" s="212"/>
      <c r="B15" s="226"/>
      <c r="C15" s="226"/>
      <c r="D15" s="234" t="s">
        <v>1759</v>
      </c>
      <c r="E15" s="229" t="s">
        <v>1760</v>
      </c>
      <c r="F15" s="230"/>
      <c r="G15" s="231">
        <v>16</v>
      </c>
      <c r="I15" s="232"/>
      <c r="J15" s="232"/>
      <c r="K15" s="232"/>
    </row>
    <row r="16" spans="1:11" ht="18.75" customHeight="1" x14ac:dyDescent="0.2">
      <c r="A16" s="212"/>
      <c r="B16" s="236"/>
      <c r="C16" s="236"/>
      <c r="D16" s="237"/>
      <c r="E16" s="235"/>
      <c r="F16" s="235" t="s">
        <v>1747</v>
      </c>
      <c r="G16" s="235">
        <f>SUM(G10:G15)</f>
        <v>519.20000000000005</v>
      </c>
      <c r="I16" s="239">
        <v>153.28354427395237</v>
      </c>
      <c r="J16" s="239">
        <f>(G16*I16)</f>
        <v>79584.816187036078</v>
      </c>
      <c r="K16" s="239"/>
    </row>
    <row r="17" spans="1:11" ht="42.75" customHeight="1" x14ac:dyDescent="0.2">
      <c r="A17" s="212"/>
      <c r="B17" s="226" t="s">
        <v>1761</v>
      </c>
      <c r="C17" s="226" t="s">
        <v>1762</v>
      </c>
      <c r="D17" s="228" t="s">
        <v>1763</v>
      </c>
      <c r="E17" s="229"/>
      <c r="F17" s="230"/>
      <c r="G17" s="231"/>
      <c r="I17" s="232"/>
      <c r="J17" s="232"/>
      <c r="K17" s="232"/>
    </row>
    <row r="18" spans="1:11" ht="18.75" customHeight="1" x14ac:dyDescent="0.2">
      <c r="A18" s="212"/>
      <c r="B18" s="226"/>
      <c r="C18" s="226"/>
      <c r="D18" s="234" t="s">
        <v>1764</v>
      </c>
      <c r="E18" s="229" t="s">
        <v>1765</v>
      </c>
      <c r="F18" s="230"/>
      <c r="G18" s="231">
        <v>5.0999999999999996</v>
      </c>
      <c r="I18" s="232"/>
      <c r="J18" s="232"/>
      <c r="K18" s="232"/>
    </row>
    <row r="19" spans="1:11" ht="18.75" customHeight="1" x14ac:dyDescent="0.2">
      <c r="A19" s="212"/>
      <c r="B19" s="226"/>
      <c r="C19" s="226"/>
      <c r="D19" s="234" t="s">
        <v>1766</v>
      </c>
      <c r="E19" s="229" t="s">
        <v>1767</v>
      </c>
      <c r="F19" s="230"/>
      <c r="G19" s="231">
        <v>20</v>
      </c>
      <c r="I19" s="232"/>
      <c r="J19" s="232"/>
      <c r="K19" s="232"/>
    </row>
    <row r="20" spans="1:11" ht="18.75" customHeight="1" x14ac:dyDescent="0.2">
      <c r="A20" s="212"/>
      <c r="B20" s="236"/>
      <c r="C20" s="236"/>
      <c r="D20" s="237"/>
      <c r="E20" s="235"/>
      <c r="F20" s="238" t="s">
        <v>1768</v>
      </c>
      <c r="G20" s="235">
        <f>SUM(G17:G19)</f>
        <v>25.1</v>
      </c>
      <c r="I20" s="239">
        <v>55.739470645073595</v>
      </c>
      <c r="J20" s="239">
        <f>(G20*I20)</f>
        <v>1399.0607131913473</v>
      </c>
      <c r="K20" s="239"/>
    </row>
    <row r="21" spans="1:11" ht="42.75" customHeight="1" x14ac:dyDescent="0.2">
      <c r="A21" s="212"/>
      <c r="B21" s="226" t="s">
        <v>1769</v>
      </c>
      <c r="C21" s="226" t="s">
        <v>1770</v>
      </c>
      <c r="D21" s="228" t="s">
        <v>1771</v>
      </c>
      <c r="E21" s="229"/>
      <c r="F21" s="230"/>
      <c r="G21" s="231"/>
      <c r="I21" s="232"/>
      <c r="J21" s="232"/>
      <c r="K21" s="232"/>
    </row>
    <row r="22" spans="1:11" ht="18.75" customHeight="1" x14ac:dyDescent="0.2">
      <c r="A22" s="212"/>
      <c r="B22" s="226"/>
      <c r="C22" s="226"/>
      <c r="D22" s="234" t="s">
        <v>1772</v>
      </c>
      <c r="E22" s="229" t="s">
        <v>1773</v>
      </c>
      <c r="F22" s="230"/>
      <c r="G22" s="231">
        <v>64</v>
      </c>
      <c r="I22" s="232"/>
      <c r="J22" s="232"/>
      <c r="K22" s="232"/>
    </row>
    <row r="23" spans="1:11" ht="18.75" customHeight="1" x14ac:dyDescent="0.2">
      <c r="A23" s="212"/>
      <c r="B23" s="226"/>
      <c r="C23" s="226"/>
      <c r="D23" s="234" t="s">
        <v>1774</v>
      </c>
      <c r="E23" s="229" t="s">
        <v>1775</v>
      </c>
      <c r="F23" s="230"/>
      <c r="G23" s="231">
        <v>26</v>
      </c>
      <c r="I23" s="232"/>
      <c r="J23" s="232"/>
      <c r="K23" s="232"/>
    </row>
    <row r="24" spans="1:11" ht="18.75" customHeight="1" x14ac:dyDescent="0.2">
      <c r="A24" s="212"/>
      <c r="B24" s="226"/>
      <c r="C24" s="226"/>
      <c r="D24" s="234"/>
      <c r="E24" s="229" t="s">
        <v>1776</v>
      </c>
      <c r="F24" s="230"/>
      <c r="G24" s="231">
        <v>9</v>
      </c>
      <c r="I24" s="232"/>
      <c r="J24" s="232"/>
      <c r="K24" s="232"/>
    </row>
    <row r="25" spans="1:11" ht="18.75" customHeight="1" x14ac:dyDescent="0.2">
      <c r="A25" s="212"/>
      <c r="B25" s="236"/>
      <c r="C25" s="236"/>
      <c r="D25" s="237"/>
      <c r="E25" s="235"/>
      <c r="F25" s="238" t="s">
        <v>1747</v>
      </c>
      <c r="G25" s="235">
        <f>SUM(G21:G24)</f>
        <v>99</v>
      </c>
      <c r="I25" s="239">
        <v>132.38124278204981</v>
      </c>
      <c r="J25" s="239">
        <f>(G25*I25)</f>
        <v>13105.743035422931</v>
      </c>
      <c r="K25" s="239"/>
    </row>
    <row r="26" spans="1:11" ht="42.75" customHeight="1" x14ac:dyDescent="0.2">
      <c r="A26" s="212"/>
      <c r="B26" s="226" t="s">
        <v>1777</v>
      </c>
      <c r="C26" s="226" t="s">
        <v>1778</v>
      </c>
      <c r="D26" s="228" t="s">
        <v>1779</v>
      </c>
      <c r="E26" s="229"/>
      <c r="F26" s="230"/>
      <c r="G26" s="231"/>
      <c r="I26" s="232"/>
      <c r="J26" s="232"/>
      <c r="K26" s="232"/>
    </row>
    <row r="27" spans="1:11" ht="18.75" customHeight="1" x14ac:dyDescent="0.2">
      <c r="A27" s="212"/>
      <c r="B27" s="226"/>
      <c r="C27" s="226"/>
      <c r="D27" s="234" t="s">
        <v>1780</v>
      </c>
      <c r="E27" s="229" t="s">
        <v>1781</v>
      </c>
      <c r="F27" s="230"/>
      <c r="G27" s="231">
        <v>19.5</v>
      </c>
      <c r="I27" s="232"/>
      <c r="J27" s="232"/>
      <c r="K27" s="232"/>
    </row>
    <row r="28" spans="1:11" ht="18.75" customHeight="1" x14ac:dyDescent="0.2">
      <c r="A28" s="212"/>
      <c r="B28" s="226"/>
      <c r="C28" s="226"/>
      <c r="D28" s="234" t="s">
        <v>1782</v>
      </c>
      <c r="E28" s="229" t="s">
        <v>1783</v>
      </c>
      <c r="F28" s="230"/>
      <c r="G28" s="231">
        <v>64</v>
      </c>
      <c r="I28" s="232"/>
      <c r="J28" s="232"/>
      <c r="K28" s="232"/>
    </row>
    <row r="29" spans="1:11" ht="18.75" customHeight="1" x14ac:dyDescent="0.2">
      <c r="A29" s="212"/>
      <c r="B29" s="236"/>
      <c r="C29" s="236"/>
      <c r="D29" s="237"/>
      <c r="E29" s="235"/>
      <c r="F29" s="238" t="s">
        <v>1747</v>
      </c>
      <c r="G29" s="235">
        <f>SUM(G26:G28)</f>
        <v>83.5</v>
      </c>
      <c r="I29" s="239">
        <v>473.78550048312553</v>
      </c>
      <c r="J29" s="239">
        <f>(G29*I29)</f>
        <v>39561.089290340984</v>
      </c>
      <c r="K29" s="239"/>
    </row>
    <row r="30" spans="1:11" ht="42.75" customHeight="1" x14ac:dyDescent="0.2">
      <c r="A30" s="212"/>
      <c r="B30" s="226" t="s">
        <v>1784</v>
      </c>
      <c r="C30" s="226" t="s">
        <v>1785</v>
      </c>
      <c r="D30" s="228" t="s">
        <v>1786</v>
      </c>
      <c r="E30" s="229"/>
      <c r="F30" s="230"/>
      <c r="G30" s="231"/>
      <c r="I30" s="232"/>
      <c r="J30" s="232"/>
      <c r="K30" s="232"/>
    </row>
    <row r="31" spans="1:11" ht="18.75" customHeight="1" x14ac:dyDescent="0.2">
      <c r="A31" s="212"/>
      <c r="B31" s="226"/>
      <c r="C31" s="226"/>
      <c r="D31" s="234" t="s">
        <v>1787</v>
      </c>
      <c r="E31" s="229" t="s">
        <v>1788</v>
      </c>
      <c r="F31" s="230"/>
      <c r="G31" s="231">
        <v>150</v>
      </c>
      <c r="I31" s="232"/>
      <c r="J31" s="232"/>
      <c r="K31" s="232"/>
    </row>
    <row r="32" spans="1:11" ht="18.75" customHeight="1" x14ac:dyDescent="0.2">
      <c r="A32" s="212"/>
      <c r="B32" s="236"/>
      <c r="C32" s="236"/>
      <c r="D32" s="237"/>
      <c r="E32" s="235"/>
      <c r="F32" s="238" t="s">
        <v>1768</v>
      </c>
      <c r="G32" s="235">
        <f>SUM(G30:G31)</f>
        <v>150</v>
      </c>
      <c r="I32" s="239">
        <v>90.576639798244599</v>
      </c>
      <c r="J32" s="239">
        <f>(G32*I32)</f>
        <v>13586.49596973669</v>
      </c>
      <c r="K32" s="239"/>
    </row>
    <row r="33" spans="1:11" ht="42.75" customHeight="1" x14ac:dyDescent="0.2">
      <c r="A33" s="212"/>
      <c r="B33" s="226" t="s">
        <v>1789</v>
      </c>
      <c r="C33" s="226" t="s">
        <v>1790</v>
      </c>
      <c r="D33" s="228" t="s">
        <v>1791</v>
      </c>
      <c r="E33" s="229"/>
      <c r="F33" s="230"/>
      <c r="G33" s="231"/>
      <c r="I33" s="232"/>
      <c r="J33" s="232"/>
      <c r="K33" s="232"/>
    </row>
    <row r="34" spans="1:11" ht="18.75" customHeight="1" x14ac:dyDescent="0.2">
      <c r="A34" s="212"/>
      <c r="B34" s="226"/>
      <c r="C34" s="226"/>
      <c r="D34" s="234" t="s">
        <v>1792</v>
      </c>
      <c r="E34" s="229" t="s">
        <v>1793</v>
      </c>
      <c r="F34" s="230"/>
      <c r="G34" s="231">
        <v>19.2</v>
      </c>
      <c r="I34" s="232"/>
      <c r="J34" s="232"/>
      <c r="K34" s="232"/>
    </row>
    <row r="35" spans="1:11" ht="18.75" customHeight="1" x14ac:dyDescent="0.2">
      <c r="A35" s="212"/>
      <c r="B35" s="226"/>
      <c r="C35" s="226"/>
      <c r="D35" s="234" t="s">
        <v>1794</v>
      </c>
      <c r="E35" s="229" t="s">
        <v>1795</v>
      </c>
      <c r="F35" s="230"/>
      <c r="G35" s="231">
        <v>17.399999999999999</v>
      </c>
      <c r="I35" s="232"/>
      <c r="J35" s="232"/>
      <c r="K35" s="232"/>
    </row>
    <row r="36" spans="1:11" ht="18.75" customHeight="1" x14ac:dyDescent="0.2">
      <c r="A36" s="212"/>
      <c r="B36" s="226"/>
      <c r="C36" s="226"/>
      <c r="D36" s="234" t="s">
        <v>1766</v>
      </c>
      <c r="E36" s="229" t="s">
        <v>1796</v>
      </c>
      <c r="F36" s="230"/>
      <c r="G36" s="231">
        <v>15</v>
      </c>
      <c r="I36" s="232"/>
      <c r="J36" s="232"/>
      <c r="K36" s="232"/>
    </row>
    <row r="37" spans="1:11" ht="18.75" customHeight="1" x14ac:dyDescent="0.2">
      <c r="A37" s="212"/>
      <c r="B37" s="236"/>
      <c r="C37" s="236"/>
      <c r="D37" s="237"/>
      <c r="E37" s="235"/>
      <c r="F37" s="238" t="s">
        <v>1747</v>
      </c>
      <c r="G37" s="235">
        <f>SUM(G33:G36)</f>
        <v>51.599999999999994</v>
      </c>
      <c r="I37" s="239">
        <v>557.39470645073595</v>
      </c>
      <c r="J37" s="239">
        <f>(G37*I37)</f>
        <v>28761.566852857974</v>
      </c>
      <c r="K37" s="239"/>
    </row>
    <row r="38" spans="1:11" ht="42.75" customHeight="1" x14ac:dyDescent="0.2">
      <c r="A38" s="212"/>
      <c r="B38" s="226" t="s">
        <v>1797</v>
      </c>
      <c r="C38" s="226" t="s">
        <v>1798</v>
      </c>
      <c r="D38" s="228" t="s">
        <v>1799</v>
      </c>
      <c r="E38" s="229"/>
      <c r="F38" s="230"/>
      <c r="G38" s="231"/>
      <c r="I38" s="232"/>
      <c r="J38" s="232"/>
      <c r="K38" s="232"/>
    </row>
    <row r="39" spans="1:11" ht="18.75" customHeight="1" x14ac:dyDescent="0.2">
      <c r="A39" s="212"/>
      <c r="B39" s="226"/>
      <c r="C39" s="226"/>
      <c r="D39" s="234" t="s">
        <v>1800</v>
      </c>
      <c r="E39" s="229" t="s">
        <v>1801</v>
      </c>
      <c r="F39" s="230"/>
      <c r="G39" s="231">
        <v>37.53</v>
      </c>
      <c r="I39" s="232"/>
      <c r="J39" s="232"/>
      <c r="K39" s="232"/>
    </row>
    <row r="40" spans="1:11" ht="18.75" customHeight="1" x14ac:dyDescent="0.2">
      <c r="A40" s="212"/>
      <c r="B40" s="226"/>
      <c r="C40" s="226"/>
      <c r="D40" s="234" t="s">
        <v>1802</v>
      </c>
      <c r="E40" s="229" t="s">
        <v>1803</v>
      </c>
      <c r="F40" s="230"/>
      <c r="G40" s="231">
        <v>11.923</v>
      </c>
      <c r="I40" s="232"/>
      <c r="J40" s="232"/>
      <c r="K40" s="232"/>
    </row>
    <row r="41" spans="1:11" ht="18.75" customHeight="1" x14ac:dyDescent="0.2">
      <c r="A41" s="212"/>
      <c r="B41" s="226"/>
      <c r="C41" s="226"/>
      <c r="D41" s="234" t="s">
        <v>1804</v>
      </c>
      <c r="E41" s="229" t="s">
        <v>1805</v>
      </c>
      <c r="F41" s="230"/>
      <c r="G41" s="231">
        <v>8.8320000000000007</v>
      </c>
      <c r="I41" s="232"/>
      <c r="J41" s="232"/>
      <c r="K41" s="232"/>
    </row>
    <row r="42" spans="1:11" ht="18.75" customHeight="1" x14ac:dyDescent="0.2">
      <c r="A42" s="212"/>
      <c r="B42" s="226"/>
      <c r="C42" s="226"/>
      <c r="D42" s="234" t="s">
        <v>1806</v>
      </c>
      <c r="E42" s="229" t="s">
        <v>1807</v>
      </c>
      <c r="F42" s="230"/>
      <c r="G42" s="231">
        <v>6.4</v>
      </c>
      <c r="I42" s="232"/>
      <c r="J42" s="232"/>
      <c r="K42" s="232"/>
    </row>
    <row r="43" spans="1:11" ht="18.75" customHeight="1" x14ac:dyDescent="0.2">
      <c r="A43" s="212"/>
      <c r="B43" s="226"/>
      <c r="C43" s="226"/>
      <c r="D43" s="234"/>
      <c r="E43" s="229" t="s">
        <v>1808</v>
      </c>
      <c r="F43" s="230"/>
      <c r="G43" s="231">
        <v>1.44</v>
      </c>
      <c r="I43" s="232"/>
      <c r="J43" s="232"/>
      <c r="K43" s="232"/>
    </row>
    <row r="44" spans="1:11" ht="18.75" customHeight="1" x14ac:dyDescent="0.2">
      <c r="A44" s="212"/>
      <c r="B44" s="236"/>
      <c r="C44" s="236"/>
      <c r="D44" s="237"/>
      <c r="E44" s="235"/>
      <c r="F44" s="238" t="s">
        <v>1747</v>
      </c>
      <c r="G44" s="235">
        <f>SUM(G38:G43)</f>
        <v>66.125</v>
      </c>
      <c r="I44" s="239">
        <v>557.39470645073595</v>
      </c>
      <c r="J44" s="239">
        <f>(G44*I44)</f>
        <v>36857.724964054913</v>
      </c>
      <c r="K44" s="239"/>
    </row>
    <row r="45" spans="1:11" ht="42.75" customHeight="1" x14ac:dyDescent="0.2">
      <c r="A45" s="212"/>
      <c r="B45" s="226" t="s">
        <v>1809</v>
      </c>
      <c r="C45" s="226" t="s">
        <v>1810</v>
      </c>
      <c r="D45" s="228" t="s">
        <v>1811</v>
      </c>
      <c r="E45" s="229"/>
      <c r="F45" s="230"/>
      <c r="G45" s="231"/>
      <c r="I45" s="232"/>
      <c r="J45" s="232"/>
      <c r="K45" s="232"/>
    </row>
    <row r="46" spans="1:11" ht="18.75" customHeight="1" x14ac:dyDescent="0.2">
      <c r="A46" s="212"/>
      <c r="B46" s="226"/>
      <c r="C46" s="226"/>
      <c r="D46" s="234" t="s">
        <v>1812</v>
      </c>
      <c r="E46" s="229" t="s">
        <v>1813</v>
      </c>
      <c r="F46" s="230"/>
      <c r="G46" s="231">
        <v>8.0060000000000002</v>
      </c>
      <c r="I46" s="232"/>
      <c r="J46" s="232"/>
      <c r="K46" s="232"/>
    </row>
    <row r="47" spans="1:11" ht="18.75" customHeight="1" x14ac:dyDescent="0.2">
      <c r="A47" s="212"/>
      <c r="B47" s="226"/>
      <c r="C47" s="226"/>
      <c r="D47" s="234" t="s">
        <v>1814</v>
      </c>
      <c r="E47" s="229" t="s">
        <v>1815</v>
      </c>
      <c r="F47" s="230"/>
      <c r="G47" s="231">
        <v>2.9279999999999999</v>
      </c>
      <c r="I47" s="232"/>
      <c r="J47" s="232"/>
      <c r="K47" s="232"/>
    </row>
    <row r="48" spans="1:11" ht="18.75" customHeight="1" x14ac:dyDescent="0.2">
      <c r="A48" s="212"/>
      <c r="B48" s="226"/>
      <c r="C48" s="226"/>
      <c r="D48" s="234" t="s">
        <v>1816</v>
      </c>
      <c r="E48" s="229" t="s">
        <v>1817</v>
      </c>
      <c r="F48" s="230"/>
      <c r="G48" s="231">
        <v>3.0630000000000002</v>
      </c>
      <c r="I48" s="232"/>
      <c r="J48" s="232"/>
      <c r="K48" s="232"/>
    </row>
    <row r="49" spans="1:11" ht="18.75" customHeight="1" x14ac:dyDescent="0.2">
      <c r="A49" s="212"/>
      <c r="B49" s="226"/>
      <c r="C49" s="226"/>
      <c r="D49" s="234" t="s">
        <v>1818</v>
      </c>
      <c r="E49" s="229" t="s">
        <v>1819</v>
      </c>
      <c r="F49" s="230"/>
      <c r="G49" s="231">
        <v>4.194</v>
      </c>
      <c r="I49" s="232"/>
      <c r="J49" s="232"/>
      <c r="K49" s="232"/>
    </row>
    <row r="50" spans="1:11" ht="18.75" customHeight="1" x14ac:dyDescent="0.2">
      <c r="A50" s="212"/>
      <c r="B50" s="226"/>
      <c r="C50" s="226"/>
      <c r="D50" s="234" t="s">
        <v>1820</v>
      </c>
      <c r="E50" s="229" t="s">
        <v>1821</v>
      </c>
      <c r="F50" s="230"/>
      <c r="G50" s="231">
        <v>19.704999999999998</v>
      </c>
      <c r="I50" s="232"/>
      <c r="J50" s="232"/>
      <c r="K50" s="232"/>
    </row>
    <row r="51" spans="1:11" ht="18.75" customHeight="1" x14ac:dyDescent="0.2">
      <c r="A51" s="212"/>
      <c r="B51" s="226"/>
      <c r="C51" s="226"/>
      <c r="D51" s="234" t="s">
        <v>1822</v>
      </c>
      <c r="E51" s="229" t="s">
        <v>1823</v>
      </c>
      <c r="F51" s="230"/>
      <c r="G51" s="231">
        <v>14.03</v>
      </c>
      <c r="I51" s="232"/>
      <c r="J51" s="232"/>
      <c r="K51" s="232"/>
    </row>
    <row r="52" spans="1:11" ht="18.75" customHeight="1" x14ac:dyDescent="0.2">
      <c r="A52" s="212"/>
      <c r="B52" s="226"/>
      <c r="C52" s="226"/>
      <c r="D52" s="234" t="s">
        <v>1824</v>
      </c>
      <c r="E52" s="229" t="s">
        <v>1825</v>
      </c>
      <c r="F52" s="230"/>
      <c r="G52" s="231">
        <v>3.22</v>
      </c>
      <c r="I52" s="232"/>
      <c r="J52" s="232"/>
      <c r="K52" s="232"/>
    </row>
    <row r="53" spans="1:11" ht="18.75" customHeight="1" x14ac:dyDescent="0.2">
      <c r="A53" s="212"/>
      <c r="B53" s="236"/>
      <c r="C53" s="236"/>
      <c r="D53" s="237"/>
      <c r="E53" s="235"/>
      <c r="F53" s="238" t="s">
        <v>1747</v>
      </c>
      <c r="G53" s="235">
        <f>SUM(G45:G52)</f>
        <v>55.146000000000001</v>
      </c>
      <c r="I53" s="239">
        <v>557.39470645073595</v>
      </c>
      <c r="J53" s="239">
        <f>(G53*I53)</f>
        <v>30738.088481932286</v>
      </c>
      <c r="K53" s="239"/>
    </row>
    <row r="54" spans="1:11" ht="42.75" customHeight="1" x14ac:dyDescent="0.2">
      <c r="A54" s="212"/>
      <c r="B54" s="226" t="s">
        <v>1826</v>
      </c>
      <c r="C54" s="226" t="s">
        <v>1827</v>
      </c>
      <c r="D54" s="228" t="s">
        <v>1828</v>
      </c>
      <c r="E54" s="229"/>
      <c r="F54" s="230"/>
      <c r="G54" s="231"/>
      <c r="I54" s="232"/>
      <c r="J54" s="232"/>
      <c r="K54" s="232"/>
    </row>
    <row r="55" spans="1:11" ht="18.75" customHeight="1" x14ac:dyDescent="0.2">
      <c r="A55" s="212"/>
      <c r="B55" s="226"/>
      <c r="C55" s="226"/>
      <c r="D55" s="234" t="s">
        <v>1829</v>
      </c>
      <c r="E55" s="229" t="s">
        <v>1830</v>
      </c>
      <c r="F55" s="230"/>
      <c r="G55" s="231">
        <v>20</v>
      </c>
      <c r="I55" s="232"/>
      <c r="J55" s="232"/>
      <c r="K55" s="232"/>
    </row>
    <row r="56" spans="1:11" ht="18.75" customHeight="1" x14ac:dyDescent="0.2">
      <c r="A56" s="212"/>
      <c r="B56" s="226"/>
      <c r="C56" s="226"/>
      <c r="D56" s="234" t="s">
        <v>1831</v>
      </c>
      <c r="E56" s="229" t="s">
        <v>1832</v>
      </c>
      <c r="F56" s="230"/>
      <c r="G56" s="231">
        <v>11</v>
      </c>
      <c r="I56" s="232"/>
      <c r="J56" s="232"/>
      <c r="K56" s="232"/>
    </row>
    <row r="57" spans="1:11" ht="18.75" customHeight="1" x14ac:dyDescent="0.2">
      <c r="A57" s="212"/>
      <c r="B57" s="236"/>
      <c r="C57" s="236"/>
      <c r="D57" s="237"/>
      <c r="E57" s="235"/>
      <c r="F57" s="238" t="s">
        <v>294</v>
      </c>
      <c r="G57" s="235">
        <f>SUM(G54:G56)</f>
        <v>31</v>
      </c>
      <c r="I57" s="239">
        <v>557.39470645073595</v>
      </c>
      <c r="J57" s="239">
        <f>(G57*I57)</f>
        <v>17279.235899972813</v>
      </c>
      <c r="K57" s="239"/>
    </row>
    <row r="58" spans="1:11" ht="42.75" customHeight="1" x14ac:dyDescent="0.2">
      <c r="A58" s="212"/>
      <c r="B58" s="226" t="s">
        <v>1833</v>
      </c>
      <c r="C58" s="226" t="s">
        <v>1834</v>
      </c>
      <c r="D58" s="228" t="s">
        <v>1835</v>
      </c>
      <c r="E58" s="229"/>
      <c r="F58" s="230"/>
      <c r="G58" s="231"/>
      <c r="I58" s="232"/>
      <c r="J58" s="232"/>
      <c r="K58" s="232"/>
    </row>
    <row r="59" spans="1:11" ht="18.75" customHeight="1" x14ac:dyDescent="0.2">
      <c r="A59" s="212"/>
      <c r="B59" s="226"/>
      <c r="C59" s="226"/>
      <c r="D59" s="228" t="s">
        <v>1836</v>
      </c>
      <c r="E59" s="229"/>
      <c r="F59" s="230"/>
      <c r="G59" s="231"/>
      <c r="I59" s="232"/>
      <c r="J59" s="232"/>
      <c r="K59" s="232"/>
    </row>
    <row r="60" spans="1:11" ht="18.75" customHeight="1" x14ac:dyDescent="0.2">
      <c r="A60" s="212"/>
      <c r="B60" s="226"/>
      <c r="C60" s="226"/>
      <c r="D60" s="234" t="s">
        <v>1792</v>
      </c>
      <c r="E60" s="229" t="s">
        <v>1837</v>
      </c>
      <c r="F60" s="230"/>
      <c r="G60" s="231">
        <v>1920</v>
      </c>
      <c r="I60" s="232"/>
      <c r="J60" s="232"/>
      <c r="K60" s="232"/>
    </row>
    <row r="61" spans="1:11" ht="18.75" customHeight="1" x14ac:dyDescent="0.2">
      <c r="A61" s="212"/>
      <c r="B61" s="226"/>
      <c r="C61" s="226"/>
      <c r="D61" s="234" t="s">
        <v>1794</v>
      </c>
      <c r="E61" s="229" t="s">
        <v>1838</v>
      </c>
      <c r="F61" s="230"/>
      <c r="G61" s="231">
        <v>1740</v>
      </c>
      <c r="I61" s="232"/>
      <c r="J61" s="232"/>
      <c r="K61" s="232"/>
    </row>
    <row r="62" spans="1:11" ht="18.75" customHeight="1" x14ac:dyDescent="0.2">
      <c r="A62" s="212"/>
      <c r="B62" s="226"/>
      <c r="C62" s="226"/>
      <c r="D62" s="234" t="s">
        <v>1766</v>
      </c>
      <c r="E62" s="229" t="s">
        <v>1839</v>
      </c>
      <c r="F62" s="230"/>
      <c r="G62" s="231">
        <v>1500</v>
      </c>
      <c r="I62" s="232"/>
      <c r="J62" s="232"/>
      <c r="K62" s="232"/>
    </row>
    <row r="63" spans="1:11" ht="18.75" customHeight="1" x14ac:dyDescent="0.2">
      <c r="A63" s="212"/>
      <c r="B63" s="226"/>
      <c r="C63" s="226"/>
      <c r="D63" s="234" t="s">
        <v>1800</v>
      </c>
      <c r="E63" s="229" t="s">
        <v>1840</v>
      </c>
      <c r="F63" s="230"/>
      <c r="G63" s="231">
        <v>4128.3</v>
      </c>
      <c r="I63" s="232"/>
      <c r="J63" s="232"/>
      <c r="K63" s="232"/>
    </row>
    <row r="64" spans="1:11" ht="18.75" customHeight="1" x14ac:dyDescent="0.2">
      <c r="A64" s="212"/>
      <c r="B64" s="226"/>
      <c r="C64" s="226"/>
      <c r="D64" s="234" t="s">
        <v>1802</v>
      </c>
      <c r="E64" s="229" t="s">
        <v>1841</v>
      </c>
      <c r="F64" s="230"/>
      <c r="G64" s="231">
        <v>1192.32</v>
      </c>
      <c r="I64" s="232"/>
      <c r="J64" s="232"/>
      <c r="K64" s="232"/>
    </row>
    <row r="65" spans="1:11" ht="18.75" customHeight="1" x14ac:dyDescent="0.2">
      <c r="A65" s="212"/>
      <c r="B65" s="226"/>
      <c r="C65" s="226"/>
      <c r="D65" s="234" t="s">
        <v>1804</v>
      </c>
      <c r="E65" s="229" t="s">
        <v>1842</v>
      </c>
      <c r="F65" s="230"/>
      <c r="G65" s="231">
        <v>883.2</v>
      </c>
      <c r="I65" s="232"/>
      <c r="J65" s="232"/>
      <c r="K65" s="232"/>
    </row>
    <row r="66" spans="1:11" ht="18.75" customHeight="1" x14ac:dyDescent="0.2">
      <c r="A66" s="212"/>
      <c r="B66" s="226"/>
      <c r="C66" s="226"/>
      <c r="D66" s="234" t="s">
        <v>1806</v>
      </c>
      <c r="E66" s="229" t="s">
        <v>1843</v>
      </c>
      <c r="F66" s="230"/>
      <c r="G66" s="231">
        <v>704</v>
      </c>
      <c r="I66" s="232"/>
      <c r="J66" s="232"/>
      <c r="K66" s="232"/>
    </row>
    <row r="67" spans="1:11" ht="18.75" customHeight="1" x14ac:dyDescent="0.2">
      <c r="A67" s="212"/>
      <c r="B67" s="226"/>
      <c r="C67" s="226"/>
      <c r="D67" s="234"/>
      <c r="E67" s="229" t="s">
        <v>1844</v>
      </c>
      <c r="F67" s="230"/>
      <c r="G67" s="231">
        <v>187.2</v>
      </c>
      <c r="I67" s="232"/>
      <c r="J67" s="232"/>
      <c r="K67" s="232"/>
    </row>
    <row r="68" spans="1:11" ht="18.75" customHeight="1" x14ac:dyDescent="0.2">
      <c r="A68" s="212"/>
      <c r="B68" s="226"/>
      <c r="C68" s="226"/>
      <c r="D68" s="234" t="s">
        <v>1812</v>
      </c>
      <c r="E68" s="229" t="s">
        <v>1845</v>
      </c>
      <c r="F68" s="230"/>
      <c r="G68" s="231">
        <v>760.59</v>
      </c>
      <c r="I68" s="232"/>
      <c r="J68" s="232"/>
      <c r="K68" s="232"/>
    </row>
    <row r="69" spans="1:11" ht="18.75" customHeight="1" x14ac:dyDescent="0.2">
      <c r="A69" s="212"/>
      <c r="B69" s="226"/>
      <c r="C69" s="226"/>
      <c r="D69" s="234" t="s">
        <v>1814</v>
      </c>
      <c r="E69" s="229" t="s">
        <v>1846</v>
      </c>
      <c r="F69" s="230"/>
      <c r="G69" s="231">
        <v>263.52</v>
      </c>
      <c r="I69" s="232"/>
      <c r="J69" s="232"/>
      <c r="K69" s="232"/>
    </row>
    <row r="70" spans="1:11" ht="18.75" customHeight="1" x14ac:dyDescent="0.2">
      <c r="A70" s="212"/>
      <c r="B70" s="226"/>
      <c r="C70" s="226"/>
      <c r="D70" s="234" t="s">
        <v>1816</v>
      </c>
      <c r="E70" s="229" t="s">
        <v>1847</v>
      </c>
      <c r="F70" s="230"/>
      <c r="G70" s="231">
        <v>275.63</v>
      </c>
      <c r="I70" s="232"/>
      <c r="J70" s="232"/>
      <c r="K70" s="232"/>
    </row>
    <row r="71" spans="1:11" ht="18.75" customHeight="1" x14ac:dyDescent="0.2">
      <c r="A71" s="212"/>
      <c r="B71" s="226"/>
      <c r="C71" s="226"/>
      <c r="D71" s="234" t="s">
        <v>1818</v>
      </c>
      <c r="E71" s="229" t="s">
        <v>1848</v>
      </c>
      <c r="F71" s="230"/>
      <c r="G71" s="231">
        <v>398.41</v>
      </c>
      <c r="I71" s="232"/>
      <c r="J71" s="232"/>
      <c r="K71" s="232"/>
    </row>
    <row r="72" spans="1:11" ht="18.75" customHeight="1" x14ac:dyDescent="0.2">
      <c r="A72" s="212"/>
      <c r="B72" s="226"/>
      <c r="C72" s="226"/>
      <c r="D72" s="234" t="s">
        <v>1820</v>
      </c>
      <c r="E72" s="229" t="s">
        <v>1849</v>
      </c>
      <c r="F72" s="230"/>
      <c r="G72" s="231">
        <v>1871.98</v>
      </c>
      <c r="I72" s="232"/>
      <c r="J72" s="232"/>
      <c r="K72" s="232"/>
    </row>
    <row r="73" spans="1:11" ht="18.75" customHeight="1" x14ac:dyDescent="0.2">
      <c r="A73" s="212"/>
      <c r="B73" s="226"/>
      <c r="C73" s="226"/>
      <c r="D73" s="234" t="s">
        <v>1822</v>
      </c>
      <c r="E73" s="229" t="s">
        <v>1850</v>
      </c>
      <c r="F73" s="230"/>
      <c r="G73" s="231">
        <v>1332.85</v>
      </c>
      <c r="I73" s="232"/>
      <c r="J73" s="232"/>
      <c r="K73" s="232"/>
    </row>
    <row r="74" spans="1:11" ht="18.75" customHeight="1" x14ac:dyDescent="0.2">
      <c r="A74" s="212"/>
      <c r="B74" s="226"/>
      <c r="C74" s="226"/>
      <c r="D74" s="234" t="s">
        <v>1824</v>
      </c>
      <c r="E74" s="229" t="s">
        <v>1851</v>
      </c>
      <c r="F74" s="230"/>
      <c r="G74" s="231">
        <v>289.8</v>
      </c>
      <c r="I74" s="232"/>
      <c r="J74" s="232"/>
      <c r="K74" s="232"/>
    </row>
    <row r="75" spans="1:11" ht="18.75" customHeight="1" x14ac:dyDescent="0.2">
      <c r="A75" s="212"/>
      <c r="B75" s="226"/>
      <c r="C75" s="226"/>
      <c r="D75" s="234" t="s">
        <v>1829</v>
      </c>
      <c r="E75" s="229" t="s">
        <v>1852</v>
      </c>
      <c r="F75" s="230"/>
      <c r="G75" s="231">
        <v>1800</v>
      </c>
      <c r="I75" s="232"/>
      <c r="J75" s="232"/>
      <c r="K75" s="232"/>
    </row>
    <row r="76" spans="1:11" ht="18.75" customHeight="1" x14ac:dyDescent="0.2">
      <c r="A76" s="212"/>
      <c r="B76" s="226"/>
      <c r="C76" s="226"/>
      <c r="D76" s="234" t="s">
        <v>1831</v>
      </c>
      <c r="E76" s="229" t="s">
        <v>1853</v>
      </c>
      <c r="F76" s="230"/>
      <c r="G76" s="231">
        <v>990</v>
      </c>
      <c r="I76" s="232"/>
      <c r="J76" s="232"/>
      <c r="K76" s="232"/>
    </row>
    <row r="77" spans="1:11" ht="18.75" customHeight="1" x14ac:dyDescent="0.2">
      <c r="A77" s="212"/>
      <c r="B77" s="226"/>
      <c r="C77" s="226"/>
      <c r="D77" s="234" t="s">
        <v>1854</v>
      </c>
      <c r="E77" s="229" t="s">
        <v>1855</v>
      </c>
      <c r="F77" s="230"/>
      <c r="G77" s="231">
        <v>1900</v>
      </c>
      <c r="I77" s="232"/>
      <c r="J77" s="232"/>
      <c r="K77" s="232"/>
    </row>
    <row r="78" spans="1:11" ht="18.75" customHeight="1" x14ac:dyDescent="0.2">
      <c r="A78" s="212"/>
      <c r="B78" s="226"/>
      <c r="C78" s="226"/>
      <c r="D78" s="234" t="s">
        <v>1856</v>
      </c>
      <c r="E78" s="229" t="s">
        <v>1857</v>
      </c>
      <c r="F78" s="230"/>
      <c r="G78" s="231">
        <v>3600</v>
      </c>
      <c r="I78" s="232"/>
      <c r="J78" s="232"/>
      <c r="K78" s="232"/>
    </row>
    <row r="79" spans="1:11" ht="18.75" customHeight="1" x14ac:dyDescent="0.2">
      <c r="A79" s="212"/>
      <c r="B79" s="226"/>
      <c r="C79" s="226"/>
      <c r="D79" s="234" t="s">
        <v>1858</v>
      </c>
      <c r="E79" s="229" t="s">
        <v>1859</v>
      </c>
      <c r="F79" s="230"/>
      <c r="G79" s="231">
        <v>375</v>
      </c>
      <c r="I79" s="232"/>
      <c r="J79" s="232"/>
      <c r="K79" s="232"/>
    </row>
    <row r="80" spans="1:11" ht="18.75" customHeight="1" x14ac:dyDescent="0.2">
      <c r="A80" s="212"/>
      <c r="B80" s="226"/>
      <c r="C80" s="226"/>
      <c r="D80" s="234" t="s">
        <v>1858</v>
      </c>
      <c r="E80" s="229" t="s">
        <v>1859</v>
      </c>
      <c r="F80" s="230"/>
      <c r="G80" s="231">
        <v>375</v>
      </c>
      <c r="I80" s="232"/>
      <c r="J80" s="232"/>
      <c r="K80" s="232"/>
    </row>
    <row r="81" spans="1:11" ht="18.75" customHeight="1" x14ac:dyDescent="0.2">
      <c r="A81" s="212"/>
      <c r="B81" s="226"/>
      <c r="C81" s="226"/>
      <c r="D81" s="234" t="s">
        <v>1860</v>
      </c>
      <c r="E81" s="229" t="s">
        <v>1861</v>
      </c>
      <c r="F81" s="230"/>
      <c r="G81" s="231">
        <v>3485</v>
      </c>
      <c r="I81" s="232"/>
      <c r="J81" s="232"/>
      <c r="K81" s="232"/>
    </row>
    <row r="82" spans="1:11" ht="18.75" customHeight="1" x14ac:dyDescent="0.2">
      <c r="A82" s="212"/>
      <c r="B82" s="226"/>
      <c r="C82" s="226"/>
      <c r="D82" s="234" t="s">
        <v>1862</v>
      </c>
      <c r="E82" s="229" t="s">
        <v>1863</v>
      </c>
      <c r="F82" s="230"/>
      <c r="G82" s="231">
        <v>60</v>
      </c>
      <c r="I82" s="232"/>
      <c r="J82" s="232"/>
      <c r="K82" s="232"/>
    </row>
    <row r="83" spans="1:11" ht="18.75" customHeight="1" x14ac:dyDescent="0.2">
      <c r="A83" s="212"/>
      <c r="B83" s="226"/>
      <c r="C83" s="226"/>
      <c r="D83" s="234" t="s">
        <v>1864</v>
      </c>
      <c r="E83" s="229" t="s">
        <v>1865</v>
      </c>
      <c r="F83" s="230"/>
      <c r="G83" s="231">
        <v>1302</v>
      </c>
      <c r="I83" s="232"/>
      <c r="J83" s="232"/>
      <c r="K83" s="232"/>
    </row>
    <row r="84" spans="1:11" ht="18.75" customHeight="1" x14ac:dyDescent="0.2">
      <c r="A84" s="212"/>
      <c r="B84" s="226"/>
      <c r="C84" s="226"/>
      <c r="D84" s="234" t="s">
        <v>1866</v>
      </c>
      <c r="E84" s="229" t="s">
        <v>1867</v>
      </c>
      <c r="F84" s="230"/>
      <c r="G84" s="231">
        <v>880</v>
      </c>
      <c r="I84" s="232"/>
      <c r="J84" s="232"/>
      <c r="K84" s="232"/>
    </row>
    <row r="85" spans="1:11" ht="18.75" customHeight="1" x14ac:dyDescent="0.2">
      <c r="A85" s="212"/>
      <c r="B85" s="226"/>
      <c r="C85" s="226"/>
      <c r="D85" s="234" t="s">
        <v>1868</v>
      </c>
      <c r="E85" s="229" t="s">
        <v>1869</v>
      </c>
      <c r="F85" s="230"/>
      <c r="G85" s="231">
        <v>219</v>
      </c>
      <c r="I85" s="232"/>
      <c r="J85" s="232"/>
      <c r="K85" s="232"/>
    </row>
    <row r="86" spans="1:11" ht="18.75" customHeight="1" x14ac:dyDescent="0.2">
      <c r="A86" s="212"/>
      <c r="B86" s="226"/>
      <c r="C86" s="226"/>
      <c r="D86" s="234" t="s">
        <v>1870</v>
      </c>
      <c r="E86" s="229" t="s">
        <v>1871</v>
      </c>
      <c r="F86" s="230"/>
      <c r="G86" s="231">
        <v>125</v>
      </c>
      <c r="I86" s="232"/>
      <c r="J86" s="232"/>
      <c r="K86" s="232"/>
    </row>
    <row r="87" spans="1:11" ht="18.75" customHeight="1" x14ac:dyDescent="0.2">
      <c r="A87" s="212"/>
      <c r="B87" s="226"/>
      <c r="C87" s="226"/>
      <c r="D87" s="234" t="s">
        <v>1872</v>
      </c>
      <c r="E87" s="229" t="s">
        <v>1873</v>
      </c>
      <c r="F87" s="230"/>
      <c r="G87" s="231">
        <v>1275</v>
      </c>
      <c r="I87" s="232"/>
      <c r="J87" s="232"/>
      <c r="K87" s="232"/>
    </row>
    <row r="88" spans="1:11" ht="18.75" customHeight="1" x14ac:dyDescent="0.2">
      <c r="A88" s="212"/>
      <c r="B88" s="226"/>
      <c r="C88" s="226"/>
      <c r="D88" s="234" t="s">
        <v>1874</v>
      </c>
      <c r="E88" s="229" t="s">
        <v>1875</v>
      </c>
      <c r="F88" s="230"/>
      <c r="G88" s="231">
        <v>2000</v>
      </c>
      <c r="I88" s="232"/>
      <c r="J88" s="232"/>
      <c r="K88" s="232"/>
    </row>
    <row r="89" spans="1:11" ht="18.75" customHeight="1" x14ac:dyDescent="0.2">
      <c r="A89" s="212"/>
      <c r="B89" s="226"/>
      <c r="C89" s="226"/>
      <c r="D89" s="234" t="s">
        <v>1876</v>
      </c>
      <c r="E89" s="229" t="s">
        <v>1877</v>
      </c>
      <c r="F89" s="230"/>
      <c r="G89" s="231">
        <v>2200</v>
      </c>
      <c r="I89" s="232"/>
      <c r="J89" s="232"/>
      <c r="K89" s="232"/>
    </row>
    <row r="90" spans="1:11" ht="18.75" customHeight="1" x14ac:dyDescent="0.2">
      <c r="A90" s="212"/>
      <c r="B90" s="236"/>
      <c r="C90" s="236"/>
      <c r="D90" s="237"/>
      <c r="E90" s="235"/>
      <c r="F90" s="238" t="s">
        <v>1878</v>
      </c>
      <c r="G90" s="235">
        <f>SUM(G59:G89)</f>
        <v>38033.800000000003</v>
      </c>
      <c r="I90" s="239">
        <v>2.368927502415628</v>
      </c>
      <c r="J90" s="239">
        <f>(G90*I90)</f>
        <v>90099.314841375526</v>
      </c>
      <c r="K90" s="239"/>
    </row>
    <row r="91" spans="1:11" ht="42.75" customHeight="1" x14ac:dyDescent="0.2">
      <c r="A91" s="212"/>
      <c r="B91" s="226" t="s">
        <v>1879</v>
      </c>
      <c r="C91" s="226" t="s">
        <v>1880</v>
      </c>
      <c r="D91" s="228" t="s">
        <v>1881</v>
      </c>
      <c r="E91" s="229"/>
      <c r="F91" s="230"/>
      <c r="G91" s="231"/>
      <c r="I91" s="232"/>
      <c r="J91" s="232"/>
      <c r="K91" s="232"/>
    </row>
    <row r="92" spans="1:11" ht="18.75" customHeight="1" x14ac:dyDescent="0.2">
      <c r="A92" s="212"/>
      <c r="B92" s="226"/>
      <c r="C92" s="226"/>
      <c r="D92" s="234" t="s">
        <v>1800</v>
      </c>
      <c r="E92" s="229" t="s">
        <v>1882</v>
      </c>
      <c r="F92" s="230"/>
      <c r="G92" s="231">
        <v>300.24</v>
      </c>
      <c r="I92" s="232"/>
      <c r="J92" s="232"/>
      <c r="K92" s="232"/>
    </row>
    <row r="93" spans="1:11" ht="18.75" customHeight="1" x14ac:dyDescent="0.2">
      <c r="A93" s="212"/>
      <c r="B93" s="226"/>
      <c r="C93" s="226"/>
      <c r="D93" s="234" t="s">
        <v>1802</v>
      </c>
      <c r="E93" s="229" t="s">
        <v>1883</v>
      </c>
      <c r="F93" s="230"/>
      <c r="G93" s="231">
        <v>79.489999999999995</v>
      </c>
      <c r="I93" s="232"/>
      <c r="J93" s="232"/>
      <c r="K93" s="232"/>
    </row>
    <row r="94" spans="1:11" ht="18.75" customHeight="1" x14ac:dyDescent="0.2">
      <c r="A94" s="212"/>
      <c r="B94" s="226"/>
      <c r="C94" s="226"/>
      <c r="D94" s="234" t="s">
        <v>1804</v>
      </c>
      <c r="E94" s="229" t="s">
        <v>1884</v>
      </c>
      <c r="F94" s="230"/>
      <c r="G94" s="231">
        <v>88.32</v>
      </c>
      <c r="I94" s="232"/>
      <c r="J94" s="232"/>
      <c r="K94" s="232"/>
    </row>
    <row r="95" spans="1:11" ht="18.75" customHeight="1" x14ac:dyDescent="0.2">
      <c r="A95" s="212"/>
      <c r="B95" s="226"/>
      <c r="C95" s="226"/>
      <c r="D95" s="234" t="s">
        <v>1806</v>
      </c>
      <c r="E95" s="229" t="s">
        <v>1885</v>
      </c>
      <c r="F95" s="230"/>
      <c r="G95" s="231">
        <v>64</v>
      </c>
      <c r="I95" s="232"/>
      <c r="J95" s="232"/>
      <c r="K95" s="232"/>
    </row>
    <row r="96" spans="1:11" ht="18.75" customHeight="1" x14ac:dyDescent="0.2">
      <c r="A96" s="212"/>
      <c r="B96" s="226"/>
      <c r="C96" s="226"/>
      <c r="D96" s="234"/>
      <c r="E96" s="229" t="s">
        <v>1886</v>
      </c>
      <c r="F96" s="230"/>
      <c r="G96" s="231">
        <v>24</v>
      </c>
      <c r="I96" s="232"/>
      <c r="J96" s="232"/>
      <c r="K96" s="232"/>
    </row>
    <row r="97" spans="1:11" ht="18.75" customHeight="1" x14ac:dyDescent="0.2">
      <c r="A97" s="212"/>
      <c r="B97" s="226"/>
      <c r="C97" s="226"/>
      <c r="D97" s="234" t="s">
        <v>1812</v>
      </c>
      <c r="E97" s="229" t="s">
        <v>1887</v>
      </c>
      <c r="F97" s="230"/>
      <c r="G97" s="231">
        <v>64.05</v>
      </c>
      <c r="I97" s="232"/>
      <c r="J97" s="232"/>
      <c r="K97" s="232"/>
    </row>
    <row r="98" spans="1:11" ht="18.75" customHeight="1" x14ac:dyDescent="0.2">
      <c r="A98" s="212"/>
      <c r="B98" s="226"/>
      <c r="C98" s="226"/>
      <c r="D98" s="234" t="s">
        <v>1814</v>
      </c>
      <c r="E98" s="229" t="s">
        <v>1888</v>
      </c>
      <c r="F98" s="230"/>
      <c r="G98" s="231">
        <v>29.28</v>
      </c>
      <c r="I98" s="232"/>
      <c r="J98" s="232"/>
      <c r="K98" s="232"/>
    </row>
    <row r="99" spans="1:11" ht="18.75" customHeight="1" x14ac:dyDescent="0.2">
      <c r="A99" s="212"/>
      <c r="B99" s="226"/>
      <c r="C99" s="226"/>
      <c r="D99" s="234" t="s">
        <v>1816</v>
      </c>
      <c r="E99" s="229" t="s">
        <v>1889</v>
      </c>
      <c r="F99" s="230"/>
      <c r="G99" s="231">
        <v>24.5</v>
      </c>
      <c r="I99" s="232"/>
      <c r="J99" s="232"/>
      <c r="K99" s="232"/>
    </row>
    <row r="100" spans="1:11" ht="18.75" customHeight="1" x14ac:dyDescent="0.2">
      <c r="A100" s="212"/>
      <c r="B100" s="226"/>
      <c r="C100" s="226"/>
      <c r="D100" s="234" t="s">
        <v>1818</v>
      </c>
      <c r="E100" s="229" t="s">
        <v>1890</v>
      </c>
      <c r="F100" s="230"/>
      <c r="G100" s="231">
        <v>33.549999999999997</v>
      </c>
      <c r="I100" s="232"/>
      <c r="J100" s="232"/>
      <c r="K100" s="232"/>
    </row>
    <row r="101" spans="1:11" ht="18.75" customHeight="1" x14ac:dyDescent="0.2">
      <c r="A101" s="212"/>
      <c r="B101" s="226"/>
      <c r="C101" s="226"/>
      <c r="D101" s="234" t="s">
        <v>1820</v>
      </c>
      <c r="E101" s="229" t="s">
        <v>1891</v>
      </c>
      <c r="F101" s="230"/>
      <c r="G101" s="231">
        <v>157.63999999999999</v>
      </c>
      <c r="I101" s="232"/>
      <c r="J101" s="232"/>
      <c r="K101" s="232"/>
    </row>
    <row r="102" spans="1:11" ht="18.75" customHeight="1" x14ac:dyDescent="0.2">
      <c r="A102" s="212"/>
      <c r="B102" s="226"/>
      <c r="C102" s="226"/>
      <c r="D102" s="234" t="s">
        <v>1822</v>
      </c>
      <c r="E102" s="229" t="s">
        <v>1892</v>
      </c>
      <c r="F102" s="230"/>
      <c r="G102" s="231">
        <v>112.24</v>
      </c>
      <c r="I102" s="232"/>
      <c r="J102" s="232"/>
      <c r="K102" s="232"/>
    </row>
    <row r="103" spans="1:11" ht="18.75" customHeight="1" x14ac:dyDescent="0.2">
      <c r="A103" s="212"/>
      <c r="B103" s="226"/>
      <c r="C103" s="226"/>
      <c r="D103" s="234" t="s">
        <v>1824</v>
      </c>
      <c r="E103" s="229" t="s">
        <v>1893</v>
      </c>
      <c r="F103" s="230"/>
      <c r="G103" s="231">
        <v>32.200000000000003</v>
      </c>
      <c r="I103" s="232"/>
      <c r="J103" s="232"/>
      <c r="K103" s="232"/>
    </row>
    <row r="104" spans="1:11" ht="18.75" customHeight="1" x14ac:dyDescent="0.2">
      <c r="A104" s="212"/>
      <c r="B104" s="226"/>
      <c r="C104" s="226"/>
      <c r="D104" s="234" t="s">
        <v>1829</v>
      </c>
      <c r="E104" s="229" t="s">
        <v>1894</v>
      </c>
      <c r="F104" s="230"/>
      <c r="G104" s="231">
        <v>50</v>
      </c>
      <c r="I104" s="232"/>
      <c r="J104" s="232"/>
      <c r="K104" s="232"/>
    </row>
    <row r="105" spans="1:11" ht="18.75" customHeight="1" x14ac:dyDescent="0.2">
      <c r="A105" s="212"/>
      <c r="B105" s="226"/>
      <c r="C105" s="226"/>
      <c r="D105" s="234" t="s">
        <v>1831</v>
      </c>
      <c r="E105" s="229" t="s">
        <v>1895</v>
      </c>
      <c r="F105" s="230"/>
      <c r="G105" s="231">
        <v>27.5</v>
      </c>
      <c r="I105" s="232"/>
      <c r="J105" s="232"/>
      <c r="K105" s="232"/>
    </row>
    <row r="106" spans="1:11" ht="18.75" customHeight="1" x14ac:dyDescent="0.2">
      <c r="A106" s="212"/>
      <c r="B106" s="236"/>
      <c r="C106" s="236"/>
      <c r="D106" s="237"/>
      <c r="E106" s="235"/>
      <c r="F106" s="238" t="s">
        <v>34</v>
      </c>
      <c r="G106" s="235">
        <f>SUM(G91:G105)</f>
        <v>1087.0099999999998</v>
      </c>
      <c r="I106" s="239">
        <v>66.887364774088311</v>
      </c>
      <c r="J106" s="239">
        <f>(G106*I106)</f>
        <v>72707.234383081726</v>
      </c>
      <c r="K106" s="239"/>
    </row>
    <row r="107" spans="1:11" ht="42.75" customHeight="1" x14ac:dyDescent="0.2">
      <c r="A107" s="212"/>
      <c r="B107" s="226" t="s">
        <v>1896</v>
      </c>
      <c r="C107" s="226" t="s">
        <v>1897</v>
      </c>
      <c r="D107" s="228" t="s">
        <v>1898</v>
      </c>
      <c r="E107" s="229"/>
      <c r="F107" s="230"/>
      <c r="G107" s="231"/>
      <c r="I107" s="232"/>
      <c r="J107" s="232"/>
      <c r="K107" s="232"/>
    </row>
    <row r="108" spans="1:11" ht="18.75" customHeight="1" x14ac:dyDescent="0.2">
      <c r="A108" s="212"/>
      <c r="B108" s="226"/>
      <c r="C108" s="226"/>
      <c r="D108" s="234" t="s">
        <v>1899</v>
      </c>
      <c r="E108" s="229" t="s">
        <v>1900</v>
      </c>
      <c r="F108" s="230"/>
      <c r="G108" s="231">
        <v>24</v>
      </c>
      <c r="I108" s="232"/>
      <c r="J108" s="232"/>
      <c r="K108" s="232"/>
    </row>
    <row r="109" spans="1:11" ht="18.75" customHeight="1" x14ac:dyDescent="0.2">
      <c r="A109" s="212"/>
      <c r="B109" s="226"/>
      <c r="C109" s="226"/>
      <c r="D109" s="234" t="s">
        <v>1858</v>
      </c>
      <c r="E109" s="229" t="s">
        <v>1901</v>
      </c>
      <c r="F109" s="230"/>
      <c r="G109" s="231">
        <v>7.5</v>
      </c>
      <c r="I109" s="232"/>
      <c r="J109" s="232"/>
      <c r="K109" s="232"/>
    </row>
    <row r="110" spans="1:11" ht="18.75" customHeight="1" x14ac:dyDescent="0.2">
      <c r="A110" s="212"/>
      <c r="B110" s="226"/>
      <c r="C110" s="226"/>
      <c r="D110" s="234" t="s">
        <v>1860</v>
      </c>
      <c r="E110" s="229" t="s">
        <v>1902</v>
      </c>
      <c r="F110" s="230"/>
      <c r="G110" s="231">
        <v>69.7</v>
      </c>
      <c r="I110" s="232"/>
      <c r="J110" s="232"/>
      <c r="K110" s="232"/>
    </row>
    <row r="111" spans="1:11" ht="18.75" customHeight="1" x14ac:dyDescent="0.2">
      <c r="A111" s="212"/>
      <c r="B111" s="236"/>
      <c r="C111" s="236"/>
      <c r="D111" s="237"/>
      <c r="E111" s="235"/>
      <c r="F111" s="238" t="s">
        <v>1768</v>
      </c>
      <c r="G111" s="235">
        <f>SUM(G107:G110)</f>
        <v>101.2</v>
      </c>
      <c r="I111" s="239">
        <v>192.30117372550393</v>
      </c>
      <c r="J111" s="239">
        <f>(G111*I111)</f>
        <v>19460.878781020998</v>
      </c>
      <c r="K111" s="239"/>
    </row>
    <row r="112" spans="1:11" ht="42.75" customHeight="1" x14ac:dyDescent="0.2">
      <c r="A112" s="212"/>
      <c r="B112" s="226" t="s">
        <v>1903</v>
      </c>
      <c r="C112" s="226" t="s">
        <v>1904</v>
      </c>
      <c r="D112" s="228" t="s">
        <v>1905</v>
      </c>
      <c r="E112" s="229"/>
      <c r="F112" s="230"/>
      <c r="G112" s="231"/>
      <c r="I112" s="232"/>
      <c r="J112" s="232"/>
      <c r="K112" s="232"/>
    </row>
    <row r="113" spans="1:11" ht="18.75" customHeight="1" x14ac:dyDescent="0.2">
      <c r="A113" s="212"/>
      <c r="B113" s="226"/>
      <c r="C113" s="226"/>
      <c r="D113" s="234" t="s">
        <v>1854</v>
      </c>
      <c r="E113" s="229" t="s">
        <v>1906</v>
      </c>
      <c r="F113" s="230"/>
      <c r="G113" s="231">
        <v>38</v>
      </c>
      <c r="I113" s="232"/>
      <c r="J113" s="232"/>
      <c r="K113" s="232"/>
    </row>
    <row r="114" spans="1:11" ht="18.75" customHeight="1" x14ac:dyDescent="0.2">
      <c r="A114" s="212"/>
      <c r="B114" s="226"/>
      <c r="C114" s="226"/>
      <c r="D114" s="234" t="s">
        <v>1856</v>
      </c>
      <c r="E114" s="229" t="s">
        <v>1907</v>
      </c>
      <c r="F114" s="230"/>
      <c r="G114" s="231">
        <v>72</v>
      </c>
      <c r="I114" s="232"/>
      <c r="J114" s="232"/>
      <c r="K114" s="232"/>
    </row>
    <row r="115" spans="1:11" ht="18.75" customHeight="1" x14ac:dyDescent="0.2">
      <c r="A115" s="212"/>
      <c r="B115" s="226"/>
      <c r="C115" s="226"/>
      <c r="D115" s="234" t="s">
        <v>1874</v>
      </c>
      <c r="E115" s="229" t="s">
        <v>1908</v>
      </c>
      <c r="F115" s="230"/>
      <c r="G115" s="231">
        <v>40</v>
      </c>
      <c r="I115" s="232"/>
      <c r="J115" s="232"/>
      <c r="K115" s="232"/>
    </row>
    <row r="116" spans="1:11" ht="18.75" customHeight="1" x14ac:dyDescent="0.2">
      <c r="A116" s="212"/>
      <c r="B116" s="226"/>
      <c r="C116" s="226"/>
      <c r="D116" s="234" t="s">
        <v>1876</v>
      </c>
      <c r="E116" s="229" t="s">
        <v>1909</v>
      </c>
      <c r="F116" s="230"/>
      <c r="G116" s="231">
        <v>44</v>
      </c>
      <c r="I116" s="232"/>
      <c r="J116" s="232"/>
      <c r="K116" s="232"/>
    </row>
    <row r="117" spans="1:11" ht="18.75" customHeight="1" x14ac:dyDescent="0.2">
      <c r="A117" s="212"/>
      <c r="B117" s="236"/>
      <c r="C117" s="236"/>
      <c r="D117" s="237"/>
      <c r="E117" s="235"/>
      <c r="F117" s="238" t="s">
        <v>1768</v>
      </c>
      <c r="G117" s="235">
        <f>SUM(G112:G116)</f>
        <v>194</v>
      </c>
      <c r="I117" s="239">
        <v>192.30117372550393</v>
      </c>
      <c r="J117" s="239">
        <f>(G117*I117)</f>
        <v>37306.427702747766</v>
      </c>
      <c r="K117" s="239"/>
    </row>
    <row r="118" spans="1:11" ht="42.75" customHeight="1" x14ac:dyDescent="0.2">
      <c r="A118" s="212"/>
      <c r="B118" s="226" t="s">
        <v>1910</v>
      </c>
      <c r="C118" s="226" t="s">
        <v>1911</v>
      </c>
      <c r="D118" s="228" t="s">
        <v>1912</v>
      </c>
      <c r="E118" s="229"/>
      <c r="F118" s="230"/>
      <c r="G118" s="231"/>
      <c r="I118" s="232"/>
      <c r="J118" s="232"/>
      <c r="K118" s="232"/>
    </row>
    <row r="119" spans="1:11" ht="18.75" customHeight="1" x14ac:dyDescent="0.2">
      <c r="A119" s="212"/>
      <c r="B119" s="226"/>
      <c r="C119" s="226"/>
      <c r="D119" s="234" t="s">
        <v>1862</v>
      </c>
      <c r="E119" s="229" t="s">
        <v>1913</v>
      </c>
      <c r="F119" s="230"/>
      <c r="G119" s="231">
        <v>1.2</v>
      </c>
      <c r="I119" s="232"/>
      <c r="J119" s="232"/>
      <c r="K119" s="232"/>
    </row>
    <row r="120" spans="1:11" ht="18.75" customHeight="1" x14ac:dyDescent="0.2">
      <c r="A120" s="212"/>
      <c r="B120" s="226"/>
      <c r="C120" s="226"/>
      <c r="D120" s="234" t="s">
        <v>1864</v>
      </c>
      <c r="E120" s="229" t="s">
        <v>1914</v>
      </c>
      <c r="F120" s="230"/>
      <c r="G120" s="231">
        <v>26.04</v>
      </c>
      <c r="I120" s="232"/>
      <c r="J120" s="232"/>
      <c r="K120" s="232"/>
    </row>
    <row r="121" spans="1:11" ht="18.75" customHeight="1" x14ac:dyDescent="0.2">
      <c r="A121" s="212"/>
      <c r="B121" s="226"/>
      <c r="C121" s="226"/>
      <c r="D121" s="234" t="s">
        <v>1866</v>
      </c>
      <c r="E121" s="229" t="s">
        <v>1915</v>
      </c>
      <c r="F121" s="230"/>
      <c r="G121" s="231">
        <v>17.600000000000001</v>
      </c>
      <c r="I121" s="232"/>
      <c r="J121" s="232"/>
      <c r="K121" s="232"/>
    </row>
    <row r="122" spans="1:11" ht="18.75" customHeight="1" x14ac:dyDescent="0.2">
      <c r="A122" s="212"/>
      <c r="B122" s="226"/>
      <c r="C122" s="226"/>
      <c r="D122" s="234" t="s">
        <v>1868</v>
      </c>
      <c r="E122" s="229" t="s">
        <v>1916</v>
      </c>
      <c r="F122" s="230"/>
      <c r="G122" s="231">
        <v>4.38</v>
      </c>
      <c r="I122" s="232"/>
      <c r="J122" s="232"/>
      <c r="K122" s="232"/>
    </row>
    <row r="123" spans="1:11" ht="18.75" customHeight="1" x14ac:dyDescent="0.2">
      <c r="A123" s="212"/>
      <c r="B123" s="226"/>
      <c r="C123" s="226"/>
      <c r="D123" s="234" t="s">
        <v>1870</v>
      </c>
      <c r="E123" s="229" t="s">
        <v>1917</v>
      </c>
      <c r="F123" s="230"/>
      <c r="G123" s="231">
        <v>2.5</v>
      </c>
      <c r="I123" s="232"/>
      <c r="J123" s="232"/>
      <c r="K123" s="232"/>
    </row>
    <row r="124" spans="1:11" ht="18.75" customHeight="1" x14ac:dyDescent="0.2">
      <c r="A124" s="212"/>
      <c r="B124" s="226"/>
      <c r="C124" s="226"/>
      <c r="D124" s="234" t="s">
        <v>1872</v>
      </c>
      <c r="E124" s="229" t="s">
        <v>1918</v>
      </c>
      <c r="F124" s="230"/>
      <c r="G124" s="231">
        <v>25.5</v>
      </c>
      <c r="I124" s="232"/>
      <c r="J124" s="232"/>
      <c r="K124" s="232"/>
    </row>
    <row r="125" spans="1:11" ht="18.75" customHeight="1" x14ac:dyDescent="0.2">
      <c r="A125" s="212"/>
      <c r="B125" s="236"/>
      <c r="C125" s="236"/>
      <c r="D125" s="237"/>
      <c r="E125" s="235"/>
      <c r="F125" s="238" t="s">
        <v>1768</v>
      </c>
      <c r="G125" s="235">
        <f>SUM(G118:G124)</f>
        <v>77.22</v>
      </c>
      <c r="I125" s="239">
        <v>348.37169153170998</v>
      </c>
      <c r="J125" s="239">
        <f>(G125*I125)</f>
        <v>26901.262020078644</v>
      </c>
      <c r="K125" s="239"/>
    </row>
    <row r="126" spans="1:11" ht="42.75" customHeight="1" x14ac:dyDescent="0.2">
      <c r="A126" s="212"/>
      <c r="B126" s="226" t="s">
        <v>1919</v>
      </c>
      <c r="C126" s="226" t="s">
        <v>1920</v>
      </c>
      <c r="D126" s="228" t="s">
        <v>1921</v>
      </c>
      <c r="E126" s="229"/>
      <c r="F126" s="230"/>
      <c r="G126" s="231"/>
      <c r="I126" s="232"/>
      <c r="J126" s="232"/>
      <c r="K126" s="232"/>
    </row>
    <row r="127" spans="1:11" ht="18.75" customHeight="1" x14ac:dyDescent="0.2">
      <c r="A127" s="212"/>
      <c r="B127" s="226"/>
      <c r="C127" s="226"/>
      <c r="D127" s="234" t="s">
        <v>1922</v>
      </c>
      <c r="E127" s="229" t="s">
        <v>1923</v>
      </c>
      <c r="F127" s="230"/>
      <c r="G127" s="231">
        <v>712.27</v>
      </c>
      <c r="I127" s="232"/>
      <c r="J127" s="232"/>
      <c r="K127" s="232"/>
    </row>
    <row r="128" spans="1:11" ht="18.75" customHeight="1" x14ac:dyDescent="0.2">
      <c r="A128" s="212"/>
      <c r="B128" s="226"/>
      <c r="C128" s="226"/>
      <c r="D128" s="234" t="s">
        <v>1924</v>
      </c>
      <c r="E128" s="229" t="s">
        <v>1925</v>
      </c>
      <c r="F128" s="230"/>
      <c r="G128" s="231">
        <v>1574.5</v>
      </c>
      <c r="I128" s="232"/>
      <c r="J128" s="232"/>
      <c r="K128" s="232"/>
    </row>
    <row r="129" spans="1:11" ht="18.75" customHeight="1" x14ac:dyDescent="0.2">
      <c r="A129" s="212"/>
      <c r="B129" s="226"/>
      <c r="C129" s="226"/>
      <c r="D129" s="234" t="s">
        <v>1926</v>
      </c>
      <c r="E129" s="229" t="s">
        <v>1927</v>
      </c>
      <c r="F129" s="230"/>
      <c r="G129" s="231">
        <v>232.03</v>
      </c>
      <c r="I129" s="232"/>
      <c r="J129" s="232"/>
      <c r="K129" s="232"/>
    </row>
    <row r="130" spans="1:11" ht="18.75" customHeight="1" x14ac:dyDescent="0.2">
      <c r="A130" s="212"/>
      <c r="B130" s="226"/>
      <c r="C130" s="226"/>
      <c r="D130" s="234" t="s">
        <v>1928</v>
      </c>
      <c r="E130" s="229" t="s">
        <v>1929</v>
      </c>
      <c r="F130" s="230"/>
      <c r="G130" s="231">
        <v>604.49</v>
      </c>
      <c r="I130" s="232"/>
      <c r="J130" s="232"/>
      <c r="K130" s="232"/>
    </row>
    <row r="131" spans="1:11" ht="18.75" customHeight="1" x14ac:dyDescent="0.2">
      <c r="A131" s="212"/>
      <c r="B131" s="226"/>
      <c r="C131" s="226"/>
      <c r="D131" s="234" t="s">
        <v>1930</v>
      </c>
      <c r="E131" s="229" t="s">
        <v>1931</v>
      </c>
      <c r="F131" s="230"/>
      <c r="G131" s="231">
        <v>680.44</v>
      </c>
      <c r="I131" s="232"/>
      <c r="J131" s="232"/>
      <c r="K131" s="232"/>
    </row>
    <row r="132" spans="1:11" ht="18.75" customHeight="1" x14ac:dyDescent="0.2">
      <c r="A132" s="212"/>
      <c r="B132" s="226"/>
      <c r="C132" s="226"/>
      <c r="D132" s="234" t="s">
        <v>1932</v>
      </c>
      <c r="E132" s="229" t="s">
        <v>1933</v>
      </c>
      <c r="F132" s="230"/>
      <c r="G132" s="231">
        <v>2039.07</v>
      </c>
      <c r="I132" s="232"/>
      <c r="J132" s="232"/>
      <c r="K132" s="232"/>
    </row>
    <row r="133" spans="1:11" ht="18.75" customHeight="1" x14ac:dyDescent="0.2">
      <c r="A133" s="212"/>
      <c r="B133" s="226"/>
      <c r="C133" s="226"/>
      <c r="D133" s="234" t="s">
        <v>1934</v>
      </c>
      <c r="E133" s="229" t="s">
        <v>1935</v>
      </c>
      <c r="F133" s="230"/>
      <c r="G133" s="231">
        <v>2881.6</v>
      </c>
      <c r="I133" s="232"/>
      <c r="J133" s="232"/>
      <c r="K133" s="232"/>
    </row>
    <row r="134" spans="1:11" ht="18.75" customHeight="1" x14ac:dyDescent="0.2">
      <c r="A134" s="212"/>
      <c r="B134" s="226"/>
      <c r="C134" s="226"/>
      <c r="D134" s="234" t="s">
        <v>1936</v>
      </c>
      <c r="E134" s="229" t="s">
        <v>1937</v>
      </c>
      <c r="F134" s="230"/>
      <c r="G134" s="231">
        <v>2043.05</v>
      </c>
      <c r="I134" s="232"/>
      <c r="J134" s="232"/>
      <c r="K134" s="232"/>
    </row>
    <row r="135" spans="1:11" ht="18.75" customHeight="1" x14ac:dyDescent="0.2">
      <c r="A135" s="212"/>
      <c r="B135" s="226"/>
      <c r="C135" s="226"/>
      <c r="D135" s="234" t="s">
        <v>1938</v>
      </c>
      <c r="E135" s="229" t="s">
        <v>1939</v>
      </c>
      <c r="F135" s="230"/>
      <c r="G135" s="231">
        <v>607.20000000000005</v>
      </c>
      <c r="I135" s="232"/>
      <c r="J135" s="232"/>
      <c r="K135" s="232"/>
    </row>
    <row r="136" spans="1:11" ht="18.75" customHeight="1" x14ac:dyDescent="0.2">
      <c r="A136" s="212"/>
      <c r="B136" s="236"/>
      <c r="C136" s="236"/>
      <c r="D136" s="237"/>
      <c r="E136" s="235"/>
      <c r="F136" s="238" t="s">
        <v>1878</v>
      </c>
      <c r="G136" s="235">
        <f>SUM(G126:G135)</f>
        <v>11374.65</v>
      </c>
      <c r="I136" s="239">
        <v>9.0576639798244596</v>
      </c>
      <c r="J136" s="239">
        <f>(G136*I136)</f>
        <v>103027.75758811028</v>
      </c>
      <c r="K136" s="239"/>
    </row>
    <row r="137" spans="1:11" ht="42.75" customHeight="1" x14ac:dyDescent="0.2">
      <c r="A137" s="212"/>
      <c r="B137" s="226" t="s">
        <v>1940</v>
      </c>
      <c r="C137" s="226" t="s">
        <v>1941</v>
      </c>
      <c r="D137" s="228" t="s">
        <v>1942</v>
      </c>
      <c r="E137" s="229"/>
      <c r="F137" s="230"/>
      <c r="G137" s="231"/>
      <c r="I137" s="232"/>
      <c r="J137" s="232"/>
      <c r="K137" s="232"/>
    </row>
    <row r="138" spans="1:11" ht="18.75" customHeight="1" x14ac:dyDescent="0.2">
      <c r="A138" s="212"/>
      <c r="B138" s="226"/>
      <c r="C138" s="226"/>
      <c r="D138" s="234" t="s">
        <v>1943</v>
      </c>
      <c r="E138" s="229" t="s">
        <v>1944</v>
      </c>
      <c r="F138" s="230"/>
      <c r="G138" s="231">
        <v>14</v>
      </c>
      <c r="I138" s="232"/>
      <c r="J138" s="232"/>
      <c r="K138" s="232"/>
    </row>
    <row r="139" spans="1:11" ht="18.75" customHeight="1" x14ac:dyDescent="0.2">
      <c r="A139" s="212"/>
      <c r="B139" s="226"/>
      <c r="C139" s="226"/>
      <c r="D139" s="234" t="s">
        <v>1945</v>
      </c>
      <c r="E139" s="229" t="s">
        <v>1767</v>
      </c>
      <c r="F139" s="230"/>
      <c r="G139" s="231">
        <v>20</v>
      </c>
      <c r="I139" s="232"/>
      <c r="J139" s="232"/>
      <c r="K139" s="232"/>
    </row>
    <row r="140" spans="1:11" ht="18.75" customHeight="1" x14ac:dyDescent="0.2">
      <c r="A140" s="212"/>
      <c r="B140" s="236"/>
      <c r="C140" s="236"/>
      <c r="D140" s="237"/>
      <c r="E140" s="235"/>
      <c r="F140" s="238" t="s">
        <v>21</v>
      </c>
      <c r="G140" s="235">
        <f>SUM(G137:G139)</f>
        <v>34</v>
      </c>
      <c r="I140" s="239">
        <v>139.34867661268399</v>
      </c>
      <c r="J140" s="239">
        <f>(G140*I140)</f>
        <v>4737.8550048312554</v>
      </c>
      <c r="K140" s="239"/>
    </row>
    <row r="141" spans="1:11" ht="42.75" customHeight="1" x14ac:dyDescent="0.2">
      <c r="A141" s="212"/>
      <c r="B141" s="226" t="s">
        <v>1946</v>
      </c>
      <c r="C141" s="226" t="s">
        <v>1947</v>
      </c>
      <c r="D141" s="228" t="s">
        <v>1948</v>
      </c>
      <c r="E141" s="229"/>
      <c r="F141" s="230"/>
      <c r="G141" s="231"/>
      <c r="I141" s="232"/>
      <c r="J141" s="232"/>
      <c r="K141" s="232"/>
    </row>
    <row r="142" spans="1:11" ht="18.75" customHeight="1" x14ac:dyDescent="0.2">
      <c r="A142" s="212"/>
      <c r="B142" s="226"/>
      <c r="C142" s="226"/>
      <c r="D142" s="234" t="s">
        <v>1949</v>
      </c>
      <c r="E142" s="229" t="s">
        <v>1950</v>
      </c>
      <c r="F142" s="230"/>
      <c r="G142" s="231">
        <v>60</v>
      </c>
      <c r="I142" s="232"/>
      <c r="J142" s="232"/>
      <c r="K142" s="232"/>
    </row>
    <row r="143" spans="1:11" ht="18.75" customHeight="1" x14ac:dyDescent="0.2">
      <c r="A143" s="212"/>
      <c r="B143" s="226"/>
      <c r="C143" s="226"/>
      <c r="D143" s="234" t="s">
        <v>1951</v>
      </c>
      <c r="E143" s="229" t="s">
        <v>1952</v>
      </c>
      <c r="F143" s="230"/>
      <c r="G143" s="231">
        <v>16</v>
      </c>
      <c r="I143" s="232"/>
      <c r="J143" s="232"/>
      <c r="K143" s="232"/>
    </row>
    <row r="144" spans="1:11" ht="18.75" customHeight="1" x14ac:dyDescent="0.2">
      <c r="A144" s="212"/>
      <c r="B144" s="236"/>
      <c r="C144" s="236"/>
      <c r="D144" s="237"/>
      <c r="E144" s="235"/>
      <c r="F144" s="238" t="s">
        <v>1768</v>
      </c>
      <c r="G144" s="235">
        <f>SUM(G141:G143)</f>
        <v>76</v>
      </c>
      <c r="I144" s="239">
        <v>306.56708854790475</v>
      </c>
      <c r="J144" s="239">
        <f>(G144*I144)</f>
        <v>23299.098729640762</v>
      </c>
      <c r="K144" s="239"/>
    </row>
    <row r="145" spans="1:11" ht="42.75" customHeight="1" x14ac:dyDescent="0.2">
      <c r="A145" s="212"/>
      <c r="B145" s="226" t="s">
        <v>1953</v>
      </c>
      <c r="C145" s="226" t="s">
        <v>1954</v>
      </c>
      <c r="D145" s="228" t="s">
        <v>1955</v>
      </c>
      <c r="E145" s="229"/>
      <c r="F145" s="230"/>
      <c r="G145" s="231"/>
      <c r="I145" s="232"/>
      <c r="J145" s="232"/>
      <c r="K145" s="232"/>
    </row>
    <row r="146" spans="1:11" ht="18.75" customHeight="1" x14ac:dyDescent="0.2">
      <c r="A146" s="212"/>
      <c r="B146" s="226"/>
      <c r="C146" s="226"/>
      <c r="D146" s="228"/>
      <c r="E146" s="229"/>
      <c r="F146" s="230"/>
      <c r="G146" s="231"/>
      <c r="I146" s="232"/>
      <c r="J146" s="232"/>
      <c r="K146" s="232"/>
    </row>
    <row r="147" spans="1:11" ht="18.75" customHeight="1" x14ac:dyDescent="0.2">
      <c r="A147" s="212"/>
      <c r="B147" s="226"/>
      <c r="C147" s="226"/>
      <c r="D147" s="234" t="s">
        <v>1956</v>
      </c>
      <c r="E147" s="229" t="s">
        <v>1957</v>
      </c>
      <c r="F147" s="230"/>
      <c r="G147" s="231">
        <v>28</v>
      </c>
      <c r="I147" s="232"/>
      <c r="J147" s="232"/>
      <c r="K147" s="232"/>
    </row>
    <row r="148" spans="1:11" ht="18.75" customHeight="1" x14ac:dyDescent="0.2">
      <c r="A148" s="212"/>
      <c r="B148" s="226"/>
      <c r="C148" s="226"/>
      <c r="D148" s="234" t="s">
        <v>1958</v>
      </c>
      <c r="E148" s="229" t="s">
        <v>1959</v>
      </c>
      <c r="F148" s="230"/>
      <c r="G148" s="231">
        <v>56</v>
      </c>
      <c r="I148" s="232"/>
      <c r="J148" s="232"/>
      <c r="K148" s="232"/>
    </row>
    <row r="149" spans="1:11" ht="18.75" customHeight="1" x14ac:dyDescent="0.2">
      <c r="A149" s="212"/>
      <c r="B149" s="236"/>
      <c r="C149" s="236"/>
      <c r="D149" s="237"/>
      <c r="E149" s="235"/>
      <c r="F149" s="238" t="s">
        <v>1768</v>
      </c>
      <c r="G149" s="235">
        <f>SUM(G146:G148)</f>
        <v>84</v>
      </c>
      <c r="I149" s="239">
        <v>487.72036814439394</v>
      </c>
      <c r="J149" s="239">
        <f>(G149*I149)</f>
        <v>40968.510924129092</v>
      </c>
      <c r="K149" s="239"/>
    </row>
    <row r="150" spans="1:11" ht="42.75" customHeight="1" x14ac:dyDescent="0.2">
      <c r="A150" s="212"/>
      <c r="B150" s="226" t="s">
        <v>1960</v>
      </c>
      <c r="C150" s="226" t="s">
        <v>1961</v>
      </c>
      <c r="D150" s="228" t="s">
        <v>1962</v>
      </c>
      <c r="E150" s="229"/>
      <c r="F150" s="230"/>
      <c r="G150" s="231"/>
      <c r="I150" s="232"/>
      <c r="J150" s="232"/>
      <c r="K150" s="232"/>
    </row>
    <row r="151" spans="1:11" ht="42.75" customHeight="1" x14ac:dyDescent="0.2">
      <c r="A151" s="212"/>
      <c r="B151" s="226"/>
      <c r="C151" s="226"/>
      <c r="D151" s="228" t="s">
        <v>1963</v>
      </c>
      <c r="E151" s="229"/>
      <c r="F151" s="230"/>
      <c r="G151" s="231"/>
      <c r="I151" s="232"/>
      <c r="J151" s="232"/>
      <c r="K151" s="232"/>
    </row>
    <row r="152" spans="1:11" ht="18.75" customHeight="1" x14ac:dyDescent="0.2">
      <c r="A152" s="212"/>
      <c r="B152" s="226"/>
      <c r="C152" s="226"/>
      <c r="D152" s="234" t="s">
        <v>1964</v>
      </c>
      <c r="E152" s="229" t="s">
        <v>1965</v>
      </c>
      <c r="F152" s="230"/>
      <c r="G152" s="231">
        <v>10.5</v>
      </c>
      <c r="I152" s="232"/>
      <c r="J152" s="232"/>
      <c r="K152" s="232"/>
    </row>
    <row r="153" spans="1:11" ht="18.75" customHeight="1" x14ac:dyDescent="0.2">
      <c r="A153" s="212"/>
      <c r="B153" s="226"/>
      <c r="C153" s="226"/>
      <c r="D153" s="234" t="s">
        <v>1966</v>
      </c>
      <c r="E153" s="229" t="s">
        <v>1967</v>
      </c>
      <c r="F153" s="230"/>
      <c r="G153" s="231">
        <v>30</v>
      </c>
      <c r="I153" s="232"/>
      <c r="J153" s="232"/>
      <c r="K153" s="232"/>
    </row>
    <row r="154" spans="1:11" ht="18.75" customHeight="1" x14ac:dyDescent="0.2">
      <c r="A154" s="212"/>
      <c r="B154" s="236"/>
      <c r="C154" s="236"/>
      <c r="D154" s="237"/>
      <c r="E154" s="235"/>
      <c r="F154" s="238" t="s">
        <v>1768</v>
      </c>
      <c r="G154" s="235">
        <f>SUM(G151:G153)</f>
        <v>40.5</v>
      </c>
      <c r="I154" s="239">
        <v>125.41380895141559</v>
      </c>
      <c r="J154" s="239">
        <f>(G154*I154)</f>
        <v>5079.2592625323314</v>
      </c>
      <c r="K154" s="239"/>
    </row>
    <row r="155" spans="1:11" ht="42.75" customHeight="1" x14ac:dyDescent="0.2">
      <c r="A155" s="212"/>
      <c r="B155" s="226" t="s">
        <v>1968</v>
      </c>
      <c r="C155" s="226" t="s">
        <v>1969</v>
      </c>
      <c r="D155" s="228" t="s">
        <v>1970</v>
      </c>
      <c r="E155" s="229"/>
      <c r="F155" s="230"/>
      <c r="G155" s="231"/>
      <c r="I155" s="232"/>
      <c r="J155" s="232"/>
      <c r="K155" s="232"/>
    </row>
    <row r="156" spans="1:11" ht="18.75" customHeight="1" x14ac:dyDescent="0.2">
      <c r="A156" s="212"/>
      <c r="B156" s="226"/>
      <c r="C156" s="226"/>
      <c r="D156" s="234" t="s">
        <v>1971</v>
      </c>
      <c r="E156" s="229" t="s">
        <v>1972</v>
      </c>
      <c r="F156" s="230"/>
      <c r="G156" s="231">
        <v>50</v>
      </c>
      <c r="I156" s="232"/>
      <c r="J156" s="232"/>
      <c r="K156" s="232"/>
    </row>
    <row r="157" spans="1:11" ht="18.75" customHeight="1" x14ac:dyDescent="0.2">
      <c r="A157" s="212"/>
      <c r="B157" s="236"/>
      <c r="C157" s="236"/>
      <c r="D157" s="237"/>
      <c r="E157" s="235"/>
      <c r="F157" s="238" t="s">
        <v>1973</v>
      </c>
      <c r="G157" s="235">
        <f>SUM(G155:G156)</f>
        <v>50</v>
      </c>
      <c r="I157" s="239">
        <v>132.38124278204981</v>
      </c>
      <c r="J157" s="239">
        <f>(G157*I157)</f>
        <v>6619.0621391024906</v>
      </c>
      <c r="K157" s="239"/>
    </row>
    <row r="158" spans="1:11" ht="18.75" customHeight="1" x14ac:dyDescent="0.2">
      <c r="A158" s="212"/>
      <c r="B158" s="240"/>
      <c r="C158" s="240"/>
      <c r="D158" s="241" t="s">
        <v>1974</v>
      </c>
      <c r="E158" s="242"/>
      <c r="F158" s="243"/>
      <c r="G158" s="244"/>
      <c r="I158" s="245"/>
      <c r="J158" s="308">
        <f>SUM(J7:J157)</f>
        <v>700584.06251618185</v>
      </c>
      <c r="K158" s="246"/>
    </row>
    <row r="159" spans="1:11" x14ac:dyDescent="0.2">
      <c r="A159" s="212"/>
    </row>
  </sheetData>
  <pageMargins left="0.39370078740157483" right="0.39370078740157483" top="1.3779527559055118" bottom="0.59055118110236227" header="0.51181102362204722" footer="0.39370078740157483"/>
  <pageSetup paperSize="9" scale="63" fitToHeight="100" orientation="portrait" r:id="rId1"/>
  <headerFooter alignWithMargins="0">
    <oddHeader>&amp;L&amp;D&amp;C&amp;A</oddHeader>
    <oddFooter>&amp;RPagina &amp;P di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5C04-83BC-4826-B127-19CEA65AE901}">
  <sheetPr>
    <tabColor rgb="FFFFFF00"/>
    <pageSetUpPr fitToPage="1"/>
  </sheetPr>
  <dimension ref="A1:K101"/>
  <sheetViews>
    <sheetView showGridLines="0" view="pageBreakPreview" topLeftCell="B83" zoomScale="115" zoomScaleNormal="115" zoomScaleSheetLayoutView="115" workbookViewId="0">
      <selection activeCell="H83" sqref="H1:H1048576"/>
    </sheetView>
  </sheetViews>
  <sheetFormatPr defaultRowHeight="12.75" outlineLevelCol="1" x14ac:dyDescent="0.2"/>
  <cols>
    <col min="1" max="1" width="9.140625" style="213"/>
    <col min="2" max="2" width="9.28515625" style="214" customWidth="1" collapsed="1"/>
    <col min="3" max="3" width="9.42578125" style="214" customWidth="1"/>
    <col min="4" max="4" width="62.42578125" style="215" customWidth="1"/>
    <col min="5" max="5" width="15" style="216" hidden="1" customWidth="1" outlineLevel="1"/>
    <col min="6" max="6" width="5.5703125" style="217" customWidth="1" collapsed="1"/>
    <col min="7" max="7" width="11.5703125" style="218" customWidth="1"/>
    <col min="8" max="8" width="1.42578125" style="213" customWidth="1"/>
    <col min="9" max="9" width="11.42578125" style="213" customWidth="1"/>
    <col min="10" max="10" width="15" style="213" customWidth="1"/>
    <col min="11" max="11" width="26.5703125" style="213" bestFit="1" customWidth="1"/>
    <col min="12" max="16384" width="9.140625" style="213"/>
  </cols>
  <sheetData>
    <row r="1" spans="1:11" x14ac:dyDescent="0.2">
      <c r="A1" s="212">
        <v>1</v>
      </c>
    </row>
    <row r="2" spans="1:11" ht="20.25" customHeight="1" x14ac:dyDescent="0.2">
      <c r="A2" s="212">
        <v>1</v>
      </c>
      <c r="B2" s="221" t="s">
        <v>1976</v>
      </c>
      <c r="C2" s="247"/>
      <c r="D2" s="221"/>
      <c r="E2" s="221"/>
      <c r="F2" s="221"/>
      <c r="G2" s="221"/>
      <c r="H2" s="221"/>
      <c r="I2" s="221"/>
      <c r="J2" s="221"/>
      <c r="K2" s="221"/>
    </row>
    <row r="3" spans="1:11" x14ac:dyDescent="0.2">
      <c r="A3" s="212">
        <v>1</v>
      </c>
    </row>
    <row r="4" spans="1:11" x14ac:dyDescent="0.2">
      <c r="A4" s="212">
        <v>1</v>
      </c>
    </row>
    <row r="5" spans="1:11" ht="27" customHeight="1" x14ac:dyDescent="0.2">
      <c r="A5" s="212">
        <v>1</v>
      </c>
      <c r="B5" s="248" t="s">
        <v>1737</v>
      </c>
      <c r="C5" s="223" t="s">
        <v>1738</v>
      </c>
      <c r="D5" s="249" t="s">
        <v>1739</v>
      </c>
      <c r="E5" s="222" t="s">
        <v>1740</v>
      </c>
      <c r="F5" s="222" t="s">
        <v>1741</v>
      </c>
      <c r="G5" s="225" t="s">
        <v>1742</v>
      </c>
      <c r="I5" s="34" t="s">
        <v>12</v>
      </c>
      <c r="J5" s="34" t="s">
        <v>13</v>
      </c>
      <c r="K5" s="34" t="s">
        <v>14</v>
      </c>
    </row>
    <row r="6" spans="1:11" x14ac:dyDescent="0.2">
      <c r="A6" s="212">
        <v>1</v>
      </c>
      <c r="I6" s="218"/>
      <c r="J6" s="218"/>
      <c r="K6" s="218"/>
    </row>
    <row r="7" spans="1:11" ht="41.25" customHeight="1" x14ac:dyDescent="0.2">
      <c r="A7" s="212">
        <v>1</v>
      </c>
      <c r="B7" s="227" t="s">
        <v>1743</v>
      </c>
      <c r="C7" s="227" t="s">
        <v>1977</v>
      </c>
      <c r="D7" s="228" t="s">
        <v>1978</v>
      </c>
      <c r="E7" s="229"/>
      <c r="F7" s="230"/>
      <c r="G7" s="231"/>
      <c r="I7" s="231"/>
      <c r="J7" s="231"/>
      <c r="K7" s="231"/>
    </row>
    <row r="8" spans="1:11" ht="16.5" customHeight="1" x14ac:dyDescent="0.2">
      <c r="A8" s="212">
        <v>1</v>
      </c>
      <c r="B8" s="227"/>
      <c r="C8" s="227"/>
      <c r="D8" s="234" t="s">
        <v>1979</v>
      </c>
      <c r="E8" s="229" t="s">
        <v>1980</v>
      </c>
      <c r="F8" s="230"/>
      <c r="G8" s="231">
        <v>60</v>
      </c>
      <c r="I8" s="231"/>
      <c r="J8" s="231"/>
      <c r="K8" s="231"/>
    </row>
    <row r="9" spans="1:11" ht="16.5" customHeight="1" x14ac:dyDescent="0.2">
      <c r="A9" s="212">
        <v>1</v>
      </c>
      <c r="B9" s="235"/>
      <c r="C9" s="250"/>
      <c r="D9" s="235"/>
      <c r="E9" s="235"/>
      <c r="F9" s="238" t="s">
        <v>1768</v>
      </c>
      <c r="G9" s="235">
        <f>SUM(G7:G8)</f>
        <v>60</v>
      </c>
      <c r="I9" s="235">
        <v>306.56708854790475</v>
      </c>
      <c r="J9" s="235">
        <f>I9*G9</f>
        <v>18394.025312874284</v>
      </c>
      <c r="K9" s="235"/>
    </row>
    <row r="10" spans="1:11" ht="41.25" customHeight="1" x14ac:dyDescent="0.2">
      <c r="A10" s="212">
        <v>1</v>
      </c>
      <c r="B10" s="227" t="s">
        <v>1748</v>
      </c>
      <c r="C10" s="227" t="s">
        <v>1981</v>
      </c>
      <c r="D10" s="228" t="s">
        <v>1982</v>
      </c>
      <c r="E10" s="229"/>
      <c r="F10" s="230"/>
      <c r="G10" s="231"/>
      <c r="I10" s="231"/>
      <c r="J10" s="231"/>
      <c r="K10" s="231"/>
    </row>
    <row r="11" spans="1:11" ht="41.25" customHeight="1" x14ac:dyDescent="0.2">
      <c r="A11" s="212">
        <v>1</v>
      </c>
      <c r="B11" s="227"/>
      <c r="C11" s="227"/>
      <c r="D11" s="228" t="s">
        <v>1983</v>
      </c>
      <c r="E11" s="229"/>
      <c r="F11" s="230"/>
      <c r="G11" s="231"/>
      <c r="I11" s="231"/>
      <c r="J11" s="231"/>
      <c r="K11" s="231"/>
    </row>
    <row r="12" spans="1:11" ht="16.5" customHeight="1" x14ac:dyDescent="0.2">
      <c r="A12" s="212">
        <v>1</v>
      </c>
      <c r="B12" s="227"/>
      <c r="C12" s="227"/>
      <c r="D12" s="234" t="s">
        <v>1984</v>
      </c>
      <c r="E12" s="229" t="s">
        <v>1985</v>
      </c>
      <c r="F12" s="230"/>
      <c r="G12" s="231">
        <v>80</v>
      </c>
      <c r="I12" s="231"/>
      <c r="J12" s="231"/>
      <c r="K12" s="231"/>
    </row>
    <row r="13" spans="1:11" ht="16.5" customHeight="1" x14ac:dyDescent="0.2">
      <c r="A13" s="212">
        <v>1</v>
      </c>
      <c r="B13" s="227"/>
      <c r="C13" s="227"/>
      <c r="D13" s="234" t="s">
        <v>1986</v>
      </c>
      <c r="E13" s="229" t="s">
        <v>1987</v>
      </c>
      <c r="F13" s="230"/>
      <c r="G13" s="231">
        <v>55</v>
      </c>
      <c r="I13" s="231"/>
      <c r="J13" s="231"/>
      <c r="K13" s="231"/>
    </row>
    <row r="14" spans="1:11" ht="16.5" customHeight="1" x14ac:dyDescent="0.2">
      <c r="A14" s="212">
        <v>1</v>
      </c>
      <c r="B14" s="227"/>
      <c r="C14" s="227"/>
      <c r="D14" s="234" t="s">
        <v>1988</v>
      </c>
      <c r="E14" s="229" t="s">
        <v>1989</v>
      </c>
      <c r="F14" s="230"/>
      <c r="G14" s="231">
        <v>12</v>
      </c>
      <c r="I14" s="231"/>
      <c r="J14" s="231"/>
      <c r="K14" s="231"/>
    </row>
    <row r="15" spans="1:11" ht="16.5" customHeight="1" x14ac:dyDescent="0.2">
      <c r="A15" s="212">
        <v>1</v>
      </c>
      <c r="B15" s="227"/>
      <c r="C15" s="227"/>
      <c r="D15" s="234" t="s">
        <v>1990</v>
      </c>
      <c r="E15" s="229" t="s">
        <v>1991</v>
      </c>
      <c r="F15" s="230"/>
      <c r="G15" s="231">
        <v>130</v>
      </c>
      <c r="I15" s="231"/>
      <c r="J15" s="231"/>
      <c r="K15" s="231"/>
    </row>
    <row r="16" spans="1:11" ht="16.5" customHeight="1" x14ac:dyDescent="0.2">
      <c r="A16" s="212">
        <v>1</v>
      </c>
      <c r="B16" s="235"/>
      <c r="C16" s="250"/>
      <c r="D16" s="235"/>
      <c r="E16" s="235"/>
      <c r="F16" s="238" t="s">
        <v>1768</v>
      </c>
      <c r="G16" s="235">
        <f>SUM(G11:G15)</f>
        <v>277</v>
      </c>
      <c r="I16" s="235">
        <v>306.56708854790475</v>
      </c>
      <c r="J16" s="235">
        <f>I16*G16</f>
        <v>84919.083527769617</v>
      </c>
      <c r="K16" s="235"/>
    </row>
    <row r="17" spans="1:11" ht="41.25" customHeight="1" x14ac:dyDescent="0.2">
      <c r="A17" s="212">
        <v>1</v>
      </c>
      <c r="B17" s="227" t="s">
        <v>1761</v>
      </c>
      <c r="C17" s="227" t="s">
        <v>1947</v>
      </c>
      <c r="D17" s="228" t="s">
        <v>1948</v>
      </c>
      <c r="E17" s="229"/>
      <c r="F17" s="230"/>
      <c r="G17" s="231"/>
      <c r="I17" s="231"/>
      <c r="J17" s="231"/>
      <c r="K17" s="231"/>
    </row>
    <row r="18" spans="1:11" ht="16.5" customHeight="1" x14ac:dyDescent="0.2">
      <c r="A18" s="212">
        <v>1</v>
      </c>
      <c r="B18" s="227"/>
      <c r="C18" s="227"/>
      <c r="D18" s="234" t="s">
        <v>1992</v>
      </c>
      <c r="E18" s="229" t="s">
        <v>1989</v>
      </c>
      <c r="F18" s="230"/>
      <c r="G18" s="231">
        <v>12</v>
      </c>
      <c r="I18" s="231"/>
      <c r="J18" s="231"/>
      <c r="K18" s="231"/>
    </row>
    <row r="19" spans="1:11" ht="16.5" customHeight="1" x14ac:dyDescent="0.2">
      <c r="A19" s="212">
        <v>1</v>
      </c>
      <c r="B19" s="227"/>
      <c r="C19" s="227"/>
      <c r="D19" s="234"/>
      <c r="E19" s="229" t="s">
        <v>1735</v>
      </c>
      <c r="F19" s="230"/>
      <c r="G19" s="231">
        <v>0</v>
      </c>
      <c r="I19" s="231"/>
      <c r="J19" s="231"/>
      <c r="K19" s="231"/>
    </row>
    <row r="20" spans="1:11" ht="16.5" customHeight="1" x14ac:dyDescent="0.2">
      <c r="A20" s="212">
        <v>1</v>
      </c>
      <c r="B20" s="235"/>
      <c r="C20" s="250"/>
      <c r="D20" s="235"/>
      <c r="E20" s="235"/>
      <c r="F20" s="238" t="s">
        <v>1768</v>
      </c>
      <c r="G20" s="235">
        <f>SUM(G17:G19)</f>
        <v>12</v>
      </c>
      <c r="I20" s="235">
        <v>306.56708854790475</v>
      </c>
      <c r="J20" s="235">
        <f>I20*G20</f>
        <v>3678.8050625748569</v>
      </c>
      <c r="K20" s="235"/>
    </row>
    <row r="21" spans="1:11" ht="41.25" customHeight="1" x14ac:dyDescent="0.2">
      <c r="A21" s="212">
        <v>1</v>
      </c>
      <c r="B21" s="227" t="s">
        <v>1993</v>
      </c>
      <c r="C21" s="227" t="s">
        <v>1920</v>
      </c>
      <c r="D21" s="228" t="s">
        <v>1921</v>
      </c>
      <c r="E21" s="229"/>
      <c r="F21" s="230"/>
      <c r="G21" s="231"/>
      <c r="I21" s="231"/>
      <c r="J21" s="231"/>
      <c r="K21" s="231"/>
    </row>
    <row r="22" spans="1:11" ht="16.5" customHeight="1" x14ac:dyDescent="0.2">
      <c r="A22" s="212">
        <v>1</v>
      </c>
      <c r="B22" s="227"/>
      <c r="C22" s="227"/>
      <c r="D22" s="234" t="s">
        <v>1994</v>
      </c>
      <c r="E22" s="229" t="s">
        <v>1995</v>
      </c>
      <c r="F22" s="230"/>
      <c r="G22" s="231">
        <v>334.4</v>
      </c>
      <c r="I22" s="231"/>
      <c r="J22" s="231"/>
      <c r="K22" s="231"/>
    </row>
    <row r="23" spans="1:11" ht="16.5" customHeight="1" x14ac:dyDescent="0.2">
      <c r="A23" s="212">
        <v>1</v>
      </c>
      <c r="B23" s="227"/>
      <c r="C23" s="227"/>
      <c r="D23" s="234" t="s">
        <v>1996</v>
      </c>
      <c r="E23" s="229" t="s">
        <v>1997</v>
      </c>
      <c r="F23" s="230"/>
      <c r="G23" s="231">
        <v>409.15</v>
      </c>
      <c r="I23" s="231"/>
      <c r="J23" s="231"/>
      <c r="K23" s="231"/>
    </row>
    <row r="24" spans="1:11" ht="16.5" customHeight="1" x14ac:dyDescent="0.2">
      <c r="A24" s="212">
        <v>1</v>
      </c>
      <c r="B24" s="227"/>
      <c r="C24" s="227"/>
      <c r="D24" s="234" t="s">
        <v>1998</v>
      </c>
      <c r="E24" s="229" t="s">
        <v>1999</v>
      </c>
      <c r="F24" s="230"/>
      <c r="G24" s="231">
        <v>2104.1999999999998</v>
      </c>
      <c r="I24" s="231"/>
      <c r="J24" s="231"/>
      <c r="K24" s="231"/>
    </row>
    <row r="25" spans="1:11" ht="16.5" customHeight="1" x14ac:dyDescent="0.2">
      <c r="A25" s="212">
        <v>1</v>
      </c>
      <c r="B25" s="227"/>
      <c r="C25" s="227"/>
      <c r="D25" s="234" t="s">
        <v>2000</v>
      </c>
      <c r="E25" s="229" t="s">
        <v>2001</v>
      </c>
      <c r="F25" s="230"/>
      <c r="G25" s="231">
        <v>333.96</v>
      </c>
      <c r="I25" s="231"/>
      <c r="J25" s="231"/>
      <c r="K25" s="231"/>
    </row>
    <row r="26" spans="1:11" ht="16.5" customHeight="1" x14ac:dyDescent="0.2">
      <c r="A26" s="212">
        <v>1</v>
      </c>
      <c r="B26" s="227"/>
      <c r="C26" s="227"/>
      <c r="D26" s="234" t="s">
        <v>2002</v>
      </c>
      <c r="E26" s="229" t="s">
        <v>2003</v>
      </c>
      <c r="F26" s="230"/>
      <c r="G26" s="231">
        <v>122.27</v>
      </c>
      <c r="I26" s="231"/>
      <c r="J26" s="231"/>
      <c r="K26" s="231"/>
    </row>
    <row r="27" spans="1:11" ht="16.5" customHeight="1" x14ac:dyDescent="0.2">
      <c r="A27" s="212">
        <v>1</v>
      </c>
      <c r="B27" s="227"/>
      <c r="C27" s="227"/>
      <c r="D27" s="234" t="s">
        <v>2004</v>
      </c>
      <c r="E27" s="229" t="s">
        <v>2005</v>
      </c>
      <c r="F27" s="230"/>
      <c r="G27" s="231">
        <v>949.52</v>
      </c>
      <c r="I27" s="231"/>
      <c r="J27" s="231"/>
      <c r="K27" s="231"/>
    </row>
    <row r="28" spans="1:11" ht="16.5" customHeight="1" x14ac:dyDescent="0.2">
      <c r="A28" s="212">
        <v>1</v>
      </c>
      <c r="B28" s="227"/>
      <c r="C28" s="227"/>
      <c r="D28" s="234" t="s">
        <v>2006</v>
      </c>
      <c r="E28" s="229" t="s">
        <v>2007</v>
      </c>
      <c r="F28" s="230"/>
      <c r="G28" s="231">
        <v>187.47</v>
      </c>
      <c r="I28" s="231"/>
      <c r="J28" s="231"/>
      <c r="K28" s="231"/>
    </row>
    <row r="29" spans="1:11" ht="16.5" customHeight="1" x14ac:dyDescent="0.2">
      <c r="A29" s="212">
        <v>1</v>
      </c>
      <c r="B29" s="227"/>
      <c r="C29" s="227"/>
      <c r="D29" s="234" t="s">
        <v>2008</v>
      </c>
      <c r="E29" s="229" t="s">
        <v>2009</v>
      </c>
      <c r="F29" s="230"/>
      <c r="G29" s="231">
        <v>656.04</v>
      </c>
      <c r="I29" s="231"/>
      <c r="J29" s="231"/>
      <c r="K29" s="231"/>
    </row>
    <row r="30" spans="1:11" ht="16.5" customHeight="1" x14ac:dyDescent="0.2">
      <c r="A30" s="212">
        <v>1</v>
      </c>
      <c r="B30" s="235"/>
      <c r="C30" s="250"/>
      <c r="D30" s="235"/>
      <c r="E30" s="235"/>
      <c r="F30" s="238" t="s">
        <v>1878</v>
      </c>
      <c r="G30" s="235">
        <f>SUM(G21:G29)</f>
        <v>5097.01</v>
      </c>
      <c r="I30" s="235">
        <v>7.6641772136976192</v>
      </c>
      <c r="J30" s="235">
        <f>I30*G30</f>
        <v>39064.387899988906</v>
      </c>
      <c r="K30" s="235"/>
    </row>
    <row r="31" spans="1:11" ht="41.25" customHeight="1" x14ac:dyDescent="0.2">
      <c r="A31" s="212">
        <v>1</v>
      </c>
      <c r="B31" s="227" t="s">
        <v>1769</v>
      </c>
      <c r="C31" s="227" t="s">
        <v>1941</v>
      </c>
      <c r="D31" s="228" t="s">
        <v>1942</v>
      </c>
      <c r="E31" s="229"/>
      <c r="F31" s="230"/>
      <c r="G31" s="231"/>
      <c r="I31" s="231"/>
      <c r="J31" s="231"/>
      <c r="K31" s="231"/>
    </row>
    <row r="32" spans="1:11" ht="16.5" customHeight="1" x14ac:dyDescent="0.2">
      <c r="A32" s="212">
        <v>1</v>
      </c>
      <c r="B32" s="227"/>
      <c r="C32" s="227"/>
      <c r="D32" s="234" t="s">
        <v>2010</v>
      </c>
      <c r="E32" s="229" t="s">
        <v>2011</v>
      </c>
      <c r="F32" s="230"/>
      <c r="G32" s="231">
        <v>18</v>
      </c>
      <c r="I32" s="231"/>
      <c r="J32" s="231"/>
      <c r="K32" s="231"/>
    </row>
    <row r="33" spans="1:11" ht="16.5" customHeight="1" x14ac:dyDescent="0.2">
      <c r="A33" s="212">
        <v>1</v>
      </c>
      <c r="B33" s="227"/>
      <c r="C33" s="227"/>
      <c r="D33" s="234" t="s">
        <v>2012</v>
      </c>
      <c r="E33" s="229" t="s">
        <v>2013</v>
      </c>
      <c r="F33" s="230"/>
      <c r="G33" s="231">
        <v>40</v>
      </c>
      <c r="I33" s="231"/>
      <c r="J33" s="231"/>
      <c r="K33" s="231"/>
    </row>
    <row r="34" spans="1:11" ht="16.5" customHeight="1" x14ac:dyDescent="0.2">
      <c r="A34" s="212">
        <v>1</v>
      </c>
      <c r="B34" s="235"/>
      <c r="C34" s="250"/>
      <c r="D34" s="235"/>
      <c r="E34" s="235"/>
      <c r="F34" s="238" t="s">
        <v>21</v>
      </c>
      <c r="G34" s="235">
        <f>SUM(G31:G33)</f>
        <v>58</v>
      </c>
      <c r="I34" s="235">
        <v>139.34867661268399</v>
      </c>
      <c r="J34" s="235">
        <f>I34*G34</f>
        <v>8082.2232435356709</v>
      </c>
      <c r="K34" s="235"/>
    </row>
    <row r="35" spans="1:11" ht="41.25" customHeight="1" x14ac:dyDescent="0.2">
      <c r="A35" s="212">
        <v>1</v>
      </c>
      <c r="B35" s="227" t="s">
        <v>1777</v>
      </c>
      <c r="C35" s="227" t="s">
        <v>2014</v>
      </c>
      <c r="D35" s="228" t="s">
        <v>2015</v>
      </c>
      <c r="E35" s="229"/>
      <c r="F35" s="230"/>
      <c r="G35" s="231"/>
      <c r="I35" s="231"/>
      <c r="J35" s="231"/>
      <c r="K35" s="231"/>
    </row>
    <row r="36" spans="1:11" ht="16.5" customHeight="1" x14ac:dyDescent="0.2">
      <c r="A36" s="212">
        <v>1</v>
      </c>
      <c r="B36" s="227"/>
      <c r="C36" s="227"/>
      <c r="D36" s="234" t="s">
        <v>2016</v>
      </c>
      <c r="E36" s="229" t="s">
        <v>2017</v>
      </c>
      <c r="F36" s="230"/>
      <c r="G36" s="231">
        <v>1</v>
      </c>
      <c r="I36" s="231"/>
      <c r="J36" s="231"/>
      <c r="K36" s="231"/>
    </row>
    <row r="37" spans="1:11" ht="16.5" customHeight="1" x14ac:dyDescent="0.2">
      <c r="A37" s="212">
        <v>1</v>
      </c>
      <c r="B37" s="227"/>
      <c r="C37" s="227"/>
      <c r="D37" s="234" t="s">
        <v>2018</v>
      </c>
      <c r="E37" s="229" t="s">
        <v>2017</v>
      </c>
      <c r="F37" s="230"/>
      <c r="G37" s="231">
        <v>1</v>
      </c>
      <c r="I37" s="231"/>
      <c r="J37" s="231"/>
      <c r="K37" s="231"/>
    </row>
    <row r="38" spans="1:11" ht="16.5" customHeight="1" x14ac:dyDescent="0.2">
      <c r="A38" s="212">
        <v>1</v>
      </c>
      <c r="B38" s="227"/>
      <c r="C38" s="227"/>
      <c r="D38" s="234" t="s">
        <v>2019</v>
      </c>
      <c r="E38" s="229" t="s">
        <v>2017</v>
      </c>
      <c r="F38" s="230"/>
      <c r="G38" s="231">
        <v>1</v>
      </c>
      <c r="I38" s="231"/>
      <c r="J38" s="231"/>
      <c r="K38" s="231"/>
    </row>
    <row r="39" spans="1:11" ht="16.5" customHeight="1" x14ac:dyDescent="0.2">
      <c r="A39" s="212">
        <v>1</v>
      </c>
      <c r="B39" s="235"/>
      <c r="C39" s="250"/>
      <c r="D39" s="235"/>
      <c r="E39" s="235"/>
      <c r="F39" s="238" t="s">
        <v>18</v>
      </c>
      <c r="G39" s="235">
        <f>SUM(G35:G38)</f>
        <v>3</v>
      </c>
      <c r="I39" s="235">
        <v>5573.9470645073598</v>
      </c>
      <c r="J39" s="235">
        <f>I39*G39</f>
        <v>16721.841193522079</v>
      </c>
      <c r="K39" s="235"/>
    </row>
    <row r="40" spans="1:11" ht="41.25" customHeight="1" x14ac:dyDescent="0.2">
      <c r="A40" s="212">
        <v>1</v>
      </c>
      <c r="B40" s="227" t="s">
        <v>1784</v>
      </c>
      <c r="C40" s="227" t="s">
        <v>2020</v>
      </c>
      <c r="D40" s="228" t="s">
        <v>2021</v>
      </c>
      <c r="E40" s="229"/>
      <c r="F40" s="230"/>
      <c r="G40" s="231"/>
      <c r="I40" s="231"/>
      <c r="J40" s="231"/>
      <c r="K40" s="231"/>
    </row>
    <row r="41" spans="1:11" ht="16.5" customHeight="1" x14ac:dyDescent="0.2">
      <c r="A41" s="212">
        <v>1</v>
      </c>
      <c r="B41" s="227"/>
      <c r="C41" s="227"/>
      <c r="D41" s="234" t="s">
        <v>2022</v>
      </c>
      <c r="E41" s="229" t="s">
        <v>1980</v>
      </c>
      <c r="F41" s="230"/>
      <c r="G41" s="231">
        <v>60</v>
      </c>
      <c r="I41" s="231"/>
      <c r="J41" s="231"/>
      <c r="K41" s="231"/>
    </row>
    <row r="42" spans="1:11" ht="16.5" customHeight="1" x14ac:dyDescent="0.2">
      <c r="A42" s="212">
        <v>1</v>
      </c>
      <c r="B42" s="235"/>
      <c r="C42" s="250"/>
      <c r="D42" s="235"/>
      <c r="E42" s="235"/>
      <c r="F42" s="238" t="s">
        <v>1768</v>
      </c>
      <c r="G42" s="235">
        <f>SUM(G40:G41)</f>
        <v>60</v>
      </c>
      <c r="I42" s="235">
        <v>306.56708854790475</v>
      </c>
      <c r="J42" s="235">
        <f>I42*G42</f>
        <v>18394.025312874284</v>
      </c>
      <c r="K42" s="235"/>
    </row>
    <row r="43" spans="1:11" ht="41.25" customHeight="1" x14ac:dyDescent="0.2">
      <c r="A43" s="212">
        <v>1</v>
      </c>
      <c r="B43" s="227" t="s">
        <v>1789</v>
      </c>
      <c r="C43" s="227" t="s">
        <v>1961</v>
      </c>
      <c r="D43" s="228" t="s">
        <v>1962</v>
      </c>
      <c r="E43" s="229"/>
      <c r="F43" s="230"/>
      <c r="G43" s="231"/>
      <c r="I43" s="231"/>
      <c r="J43" s="231"/>
      <c r="K43" s="231"/>
    </row>
    <row r="44" spans="1:11" ht="41.25" customHeight="1" x14ac:dyDescent="0.2">
      <c r="A44" s="212">
        <v>1</v>
      </c>
      <c r="B44" s="227"/>
      <c r="C44" s="227"/>
      <c r="D44" s="228" t="s">
        <v>1963</v>
      </c>
      <c r="E44" s="229"/>
      <c r="F44" s="230"/>
      <c r="G44" s="231"/>
      <c r="I44" s="231"/>
      <c r="J44" s="231"/>
      <c r="K44" s="231"/>
    </row>
    <row r="45" spans="1:11" ht="16.5" customHeight="1" x14ac:dyDescent="0.2">
      <c r="A45" s="212">
        <v>1</v>
      </c>
      <c r="B45" s="227"/>
      <c r="C45" s="227"/>
      <c r="D45" s="234" t="s">
        <v>2023</v>
      </c>
      <c r="E45" s="229" t="s">
        <v>2024</v>
      </c>
      <c r="F45" s="230"/>
      <c r="G45" s="231">
        <v>2</v>
      </c>
      <c r="I45" s="231"/>
      <c r="J45" s="231"/>
      <c r="K45" s="231"/>
    </row>
    <row r="46" spans="1:11" ht="16.5" customHeight="1" x14ac:dyDescent="0.2">
      <c r="A46" s="212">
        <v>1</v>
      </c>
      <c r="B46" s="227"/>
      <c r="C46" s="227"/>
      <c r="D46" s="234" t="s">
        <v>1966</v>
      </c>
      <c r="E46" s="229" t="s">
        <v>1767</v>
      </c>
      <c r="F46" s="230"/>
      <c r="G46" s="231">
        <v>20</v>
      </c>
      <c r="I46" s="231"/>
      <c r="J46" s="231"/>
      <c r="K46" s="231"/>
    </row>
    <row r="47" spans="1:11" ht="16.5" customHeight="1" x14ac:dyDescent="0.2">
      <c r="A47" s="212">
        <v>1</v>
      </c>
      <c r="B47" s="235"/>
      <c r="C47" s="250"/>
      <c r="D47" s="235"/>
      <c r="E47" s="235"/>
      <c r="F47" s="238" t="s">
        <v>1768</v>
      </c>
      <c r="G47" s="235">
        <f>SUM(G44:G46)</f>
        <v>22</v>
      </c>
      <c r="I47" s="235">
        <v>125.41380895141559</v>
      </c>
      <c r="J47" s="235">
        <f>I47*G47</f>
        <v>2759.1037969311428</v>
      </c>
      <c r="K47" s="235"/>
    </row>
    <row r="48" spans="1:11" ht="41.25" customHeight="1" x14ac:dyDescent="0.2">
      <c r="A48" s="212">
        <v>1</v>
      </c>
      <c r="B48" s="227" t="s">
        <v>1797</v>
      </c>
      <c r="C48" s="227" t="s">
        <v>2025</v>
      </c>
      <c r="D48" s="228" t="s">
        <v>2026</v>
      </c>
      <c r="E48" s="229"/>
      <c r="F48" s="230"/>
      <c r="G48" s="231"/>
      <c r="I48" s="231"/>
      <c r="J48" s="231"/>
      <c r="K48" s="231"/>
    </row>
    <row r="49" spans="1:11" ht="41.25" customHeight="1" x14ac:dyDescent="0.2">
      <c r="A49" s="212">
        <v>1</v>
      </c>
      <c r="B49" s="227"/>
      <c r="C49" s="227"/>
      <c r="D49" s="228" t="s">
        <v>2027</v>
      </c>
      <c r="E49" s="229"/>
      <c r="F49" s="230"/>
      <c r="G49" s="231"/>
      <c r="I49" s="231"/>
      <c r="J49" s="231"/>
      <c r="K49" s="231"/>
    </row>
    <row r="50" spans="1:11" ht="16.5" customHeight="1" x14ac:dyDescent="0.2">
      <c r="A50" s="212">
        <v>1</v>
      </c>
      <c r="B50" s="235"/>
      <c r="C50" s="250"/>
      <c r="D50" s="235"/>
      <c r="E50" s="235"/>
      <c r="F50" s="238" t="s">
        <v>1768</v>
      </c>
      <c r="G50" s="251">
        <f>SUM(G49:G49)</f>
        <v>0</v>
      </c>
      <c r="I50" s="252">
        <v>348.37169153170998</v>
      </c>
      <c r="J50" s="252">
        <f>I50*G50</f>
        <v>0</v>
      </c>
      <c r="K50" s="253" t="s">
        <v>2028</v>
      </c>
    </row>
    <row r="51" spans="1:11" ht="41.25" customHeight="1" x14ac:dyDescent="0.2">
      <c r="A51" s="212">
        <v>1</v>
      </c>
      <c r="B51" s="227" t="s">
        <v>1809</v>
      </c>
      <c r="C51" s="227" t="s">
        <v>2029</v>
      </c>
      <c r="D51" s="228" t="s">
        <v>2030</v>
      </c>
      <c r="E51" s="229"/>
      <c r="F51" s="230"/>
      <c r="G51" s="231"/>
      <c r="I51" s="231"/>
      <c r="J51" s="231"/>
      <c r="K51" s="231"/>
    </row>
    <row r="52" spans="1:11" ht="16.5" customHeight="1" x14ac:dyDescent="0.2">
      <c r="A52" s="212">
        <v>1</v>
      </c>
      <c r="B52" s="227"/>
      <c r="C52" s="227"/>
      <c r="D52" s="234" t="s">
        <v>2031</v>
      </c>
      <c r="E52" s="229" t="s">
        <v>2032</v>
      </c>
      <c r="F52" s="230"/>
      <c r="G52" s="231">
        <v>30.3</v>
      </c>
      <c r="I52" s="231"/>
      <c r="J52" s="231"/>
      <c r="K52" s="231"/>
    </row>
    <row r="53" spans="1:11" ht="16.5" customHeight="1" x14ac:dyDescent="0.2">
      <c r="A53" s="212">
        <v>1</v>
      </c>
      <c r="B53" s="227"/>
      <c r="C53" s="227"/>
      <c r="D53" s="234" t="s">
        <v>2033</v>
      </c>
      <c r="E53" s="229" t="s">
        <v>2034</v>
      </c>
      <c r="F53" s="230"/>
      <c r="G53" s="231">
        <v>18</v>
      </c>
      <c r="I53" s="231"/>
      <c r="J53" s="231"/>
      <c r="K53" s="231"/>
    </row>
    <row r="54" spans="1:11" ht="16.5" customHeight="1" x14ac:dyDescent="0.2">
      <c r="A54" s="212">
        <v>1</v>
      </c>
      <c r="B54" s="227"/>
      <c r="C54" s="227"/>
      <c r="D54" s="234"/>
      <c r="E54" s="229" t="s">
        <v>2035</v>
      </c>
      <c r="F54" s="230"/>
      <c r="G54" s="231">
        <v>5.4</v>
      </c>
      <c r="I54" s="231"/>
      <c r="J54" s="231"/>
      <c r="K54" s="231"/>
    </row>
    <row r="55" spans="1:11" ht="16.5" customHeight="1" x14ac:dyDescent="0.2">
      <c r="A55" s="212">
        <v>1</v>
      </c>
      <c r="B55" s="227"/>
      <c r="C55" s="227"/>
      <c r="D55" s="234" t="s">
        <v>2036</v>
      </c>
      <c r="E55" s="229" t="s">
        <v>2037</v>
      </c>
      <c r="F55" s="230"/>
      <c r="G55" s="231">
        <v>4.05</v>
      </c>
      <c r="I55" s="231"/>
      <c r="J55" s="231"/>
      <c r="K55" s="231"/>
    </row>
    <row r="56" spans="1:11" ht="16.5" customHeight="1" x14ac:dyDescent="0.2">
      <c r="A56" s="212">
        <v>1</v>
      </c>
      <c r="B56" s="227"/>
      <c r="C56" s="227"/>
      <c r="D56" s="234" t="s">
        <v>2038</v>
      </c>
      <c r="E56" s="229" t="s">
        <v>2039</v>
      </c>
      <c r="F56" s="230"/>
      <c r="G56" s="231">
        <v>11.25</v>
      </c>
      <c r="I56" s="231"/>
      <c r="J56" s="231"/>
      <c r="K56" s="231"/>
    </row>
    <row r="57" spans="1:11" ht="16.5" customHeight="1" x14ac:dyDescent="0.2">
      <c r="A57" s="212">
        <v>1</v>
      </c>
      <c r="B57" s="227"/>
      <c r="C57" s="227"/>
      <c r="D57" s="234" t="s">
        <v>2040</v>
      </c>
      <c r="E57" s="229" t="s">
        <v>2041</v>
      </c>
      <c r="F57" s="230"/>
      <c r="G57" s="231">
        <v>10.56</v>
      </c>
      <c r="I57" s="231"/>
      <c r="J57" s="231"/>
      <c r="K57" s="231"/>
    </row>
    <row r="58" spans="1:11" ht="16.5" customHeight="1" x14ac:dyDescent="0.2">
      <c r="A58" s="212">
        <v>1</v>
      </c>
      <c r="B58" s="227"/>
      <c r="C58" s="227"/>
      <c r="D58" s="234"/>
      <c r="E58" s="229" t="s">
        <v>2042</v>
      </c>
      <c r="F58" s="230"/>
      <c r="G58" s="231">
        <v>3.4649999999999999</v>
      </c>
      <c r="I58" s="231"/>
      <c r="J58" s="231"/>
      <c r="K58" s="231"/>
    </row>
    <row r="59" spans="1:11" ht="16.5" customHeight="1" x14ac:dyDescent="0.2">
      <c r="A59" s="212">
        <v>1</v>
      </c>
      <c r="B59" s="227"/>
      <c r="C59" s="227"/>
      <c r="D59" s="234" t="s">
        <v>2043</v>
      </c>
      <c r="E59" s="229" t="s">
        <v>2044</v>
      </c>
      <c r="F59" s="230"/>
      <c r="G59" s="231">
        <v>11.22</v>
      </c>
      <c r="I59" s="231"/>
      <c r="J59" s="231"/>
      <c r="K59" s="231"/>
    </row>
    <row r="60" spans="1:11" ht="16.5" customHeight="1" x14ac:dyDescent="0.2">
      <c r="A60" s="212">
        <v>1</v>
      </c>
      <c r="B60" s="227"/>
      <c r="C60" s="227"/>
      <c r="D60" s="234" t="s">
        <v>2045</v>
      </c>
      <c r="E60" s="229" t="s">
        <v>2046</v>
      </c>
      <c r="F60" s="230"/>
      <c r="G60" s="231">
        <v>6.6</v>
      </c>
      <c r="I60" s="231"/>
      <c r="J60" s="231"/>
      <c r="K60" s="231"/>
    </row>
    <row r="61" spans="1:11" ht="16.5" customHeight="1" x14ac:dyDescent="0.2">
      <c r="A61" s="212">
        <v>1</v>
      </c>
      <c r="B61" s="227"/>
      <c r="C61" s="227"/>
      <c r="D61" s="234" t="s">
        <v>2047</v>
      </c>
      <c r="E61" s="229" t="s">
        <v>2046</v>
      </c>
      <c r="F61" s="230"/>
      <c r="G61" s="231">
        <v>6.6</v>
      </c>
      <c r="I61" s="231"/>
      <c r="J61" s="231"/>
      <c r="K61" s="231"/>
    </row>
    <row r="62" spans="1:11" ht="16.5" customHeight="1" x14ac:dyDescent="0.2">
      <c r="A62" s="212">
        <v>1</v>
      </c>
      <c r="B62" s="227"/>
      <c r="C62" s="227"/>
      <c r="D62" s="234" t="s">
        <v>2048</v>
      </c>
      <c r="E62" s="229" t="s">
        <v>2049</v>
      </c>
      <c r="F62" s="230"/>
      <c r="G62" s="231">
        <v>14.586</v>
      </c>
      <c r="I62" s="231"/>
      <c r="J62" s="231"/>
      <c r="K62" s="231"/>
    </row>
    <row r="63" spans="1:11" ht="16.5" customHeight="1" x14ac:dyDescent="0.2">
      <c r="A63" s="212">
        <v>1</v>
      </c>
      <c r="B63" s="227"/>
      <c r="C63" s="227"/>
      <c r="D63" s="234" t="s">
        <v>2050</v>
      </c>
      <c r="E63" s="229" t="s">
        <v>2051</v>
      </c>
      <c r="F63" s="230"/>
      <c r="G63" s="231">
        <v>25.08</v>
      </c>
      <c r="I63" s="231"/>
      <c r="J63" s="231"/>
      <c r="K63" s="231"/>
    </row>
    <row r="64" spans="1:11" ht="16.5" customHeight="1" x14ac:dyDescent="0.2">
      <c r="A64" s="212">
        <v>1</v>
      </c>
      <c r="B64" s="227"/>
      <c r="C64" s="227"/>
      <c r="D64" s="234" t="s">
        <v>2052</v>
      </c>
      <c r="E64" s="229" t="s">
        <v>2053</v>
      </c>
      <c r="F64" s="230"/>
      <c r="G64" s="231">
        <v>50</v>
      </c>
      <c r="I64" s="231"/>
      <c r="J64" s="231"/>
      <c r="K64" s="231"/>
    </row>
    <row r="65" spans="1:11" ht="16.5" customHeight="1" x14ac:dyDescent="0.2">
      <c r="A65" s="212">
        <v>1</v>
      </c>
      <c r="B65" s="235"/>
      <c r="C65" s="250"/>
      <c r="D65" s="235"/>
      <c r="E65" s="235"/>
      <c r="F65" s="238" t="s">
        <v>1768</v>
      </c>
      <c r="G65" s="235">
        <f>SUM(G51:G64)</f>
        <v>197.11099999999999</v>
      </c>
      <c r="I65" s="235">
        <v>160.25097810458661</v>
      </c>
      <c r="J65" s="235">
        <f>I65*G65</f>
        <v>31587.23054517317</v>
      </c>
      <c r="K65" s="235"/>
    </row>
    <row r="66" spans="1:11" ht="41.25" customHeight="1" x14ac:dyDescent="0.2">
      <c r="A66" s="212">
        <v>1</v>
      </c>
      <c r="B66" s="227" t="s">
        <v>1826</v>
      </c>
      <c r="C66" s="227" t="s">
        <v>2054</v>
      </c>
      <c r="D66" s="228" t="s">
        <v>2055</v>
      </c>
      <c r="E66" s="229"/>
      <c r="F66" s="230"/>
      <c r="G66" s="231"/>
      <c r="I66" s="231"/>
      <c r="J66" s="231"/>
      <c r="K66" s="231"/>
    </row>
    <row r="67" spans="1:11" ht="41.25" customHeight="1" x14ac:dyDescent="0.2">
      <c r="A67" s="212">
        <v>1</v>
      </c>
      <c r="B67" s="227"/>
      <c r="C67" s="227"/>
      <c r="D67" s="228" t="s">
        <v>2056</v>
      </c>
      <c r="E67" s="229"/>
      <c r="F67" s="230"/>
      <c r="G67" s="231"/>
      <c r="I67" s="231"/>
      <c r="J67" s="231"/>
      <c r="K67" s="231"/>
    </row>
    <row r="68" spans="1:11" ht="16.5" customHeight="1" x14ac:dyDescent="0.2">
      <c r="A68" s="212">
        <v>1</v>
      </c>
      <c r="B68" s="227"/>
      <c r="C68" s="227"/>
      <c r="D68" s="234" t="s">
        <v>2031</v>
      </c>
      <c r="E68" s="229" t="s">
        <v>2057</v>
      </c>
      <c r="F68" s="230"/>
      <c r="G68" s="231">
        <v>202</v>
      </c>
      <c r="I68" s="231"/>
      <c r="J68" s="231"/>
      <c r="K68" s="231"/>
    </row>
    <row r="69" spans="1:11" ht="16.5" customHeight="1" x14ac:dyDescent="0.2">
      <c r="A69" s="212">
        <v>1</v>
      </c>
      <c r="B69" s="227"/>
      <c r="C69" s="227"/>
      <c r="D69" s="234" t="s">
        <v>2033</v>
      </c>
      <c r="E69" s="229" t="s">
        <v>2058</v>
      </c>
      <c r="F69" s="230"/>
      <c r="G69" s="231">
        <v>120</v>
      </c>
      <c r="I69" s="231"/>
      <c r="J69" s="231"/>
      <c r="K69" s="231"/>
    </row>
    <row r="70" spans="1:11" ht="16.5" customHeight="1" x14ac:dyDescent="0.2">
      <c r="A70" s="212">
        <v>1</v>
      </c>
      <c r="B70" s="227"/>
      <c r="C70" s="227"/>
      <c r="D70" s="234"/>
      <c r="E70" s="229" t="s">
        <v>2059</v>
      </c>
      <c r="F70" s="230"/>
      <c r="G70" s="231">
        <v>36</v>
      </c>
      <c r="I70" s="231"/>
      <c r="J70" s="231"/>
      <c r="K70" s="231"/>
    </row>
    <row r="71" spans="1:11" ht="16.5" customHeight="1" x14ac:dyDescent="0.2">
      <c r="A71" s="212">
        <v>1</v>
      </c>
      <c r="B71" s="227"/>
      <c r="C71" s="227"/>
      <c r="D71" s="234" t="s">
        <v>2036</v>
      </c>
      <c r="E71" s="229" t="s">
        <v>2060</v>
      </c>
      <c r="F71" s="230"/>
      <c r="G71" s="231">
        <v>27</v>
      </c>
      <c r="I71" s="231"/>
      <c r="J71" s="231"/>
      <c r="K71" s="231"/>
    </row>
    <row r="72" spans="1:11" ht="16.5" customHeight="1" x14ac:dyDescent="0.2">
      <c r="A72" s="212">
        <v>1</v>
      </c>
      <c r="B72" s="227"/>
      <c r="C72" s="227"/>
      <c r="D72" s="234" t="s">
        <v>2038</v>
      </c>
      <c r="E72" s="229" t="s">
        <v>2061</v>
      </c>
      <c r="F72" s="230"/>
      <c r="G72" s="231">
        <v>75</v>
      </c>
      <c r="I72" s="231"/>
      <c r="J72" s="231"/>
      <c r="K72" s="231"/>
    </row>
    <row r="73" spans="1:11" ht="16.5" customHeight="1" x14ac:dyDescent="0.2">
      <c r="A73" s="212">
        <v>1</v>
      </c>
      <c r="B73" s="227"/>
      <c r="C73" s="227"/>
      <c r="D73" s="234" t="s">
        <v>2040</v>
      </c>
      <c r="E73" s="229" t="s">
        <v>2062</v>
      </c>
      <c r="F73" s="230"/>
      <c r="G73" s="231">
        <v>64</v>
      </c>
      <c r="I73" s="231"/>
      <c r="J73" s="231"/>
      <c r="K73" s="231"/>
    </row>
    <row r="74" spans="1:11" ht="16.5" customHeight="1" x14ac:dyDescent="0.2">
      <c r="A74" s="212">
        <v>1</v>
      </c>
      <c r="B74" s="227"/>
      <c r="C74" s="227"/>
      <c r="D74" s="234"/>
      <c r="E74" s="229" t="s">
        <v>2063</v>
      </c>
      <c r="F74" s="230"/>
      <c r="G74" s="231">
        <v>21</v>
      </c>
      <c r="I74" s="231"/>
      <c r="J74" s="231"/>
      <c r="K74" s="231"/>
    </row>
    <row r="75" spans="1:11" ht="16.5" customHeight="1" x14ac:dyDescent="0.2">
      <c r="A75" s="212">
        <v>1</v>
      </c>
      <c r="B75" s="227"/>
      <c r="C75" s="227"/>
      <c r="D75" s="234" t="s">
        <v>2043</v>
      </c>
      <c r="E75" s="229" t="s">
        <v>2064</v>
      </c>
      <c r="F75" s="230"/>
      <c r="G75" s="231">
        <v>68</v>
      </c>
      <c r="I75" s="231"/>
      <c r="J75" s="231"/>
      <c r="K75" s="231"/>
    </row>
    <row r="76" spans="1:11" ht="16.5" customHeight="1" x14ac:dyDescent="0.2">
      <c r="A76" s="212">
        <v>1</v>
      </c>
      <c r="B76" s="227"/>
      <c r="C76" s="227"/>
      <c r="D76" s="234" t="s">
        <v>2045</v>
      </c>
      <c r="E76" s="229" t="s">
        <v>2065</v>
      </c>
      <c r="F76" s="230"/>
      <c r="G76" s="231">
        <v>6</v>
      </c>
      <c r="I76" s="231"/>
      <c r="J76" s="231"/>
      <c r="K76" s="231"/>
    </row>
    <row r="77" spans="1:11" ht="16.5" customHeight="1" x14ac:dyDescent="0.2">
      <c r="A77" s="212">
        <v>1</v>
      </c>
      <c r="B77" s="227"/>
      <c r="C77" s="227"/>
      <c r="D77" s="234" t="s">
        <v>2047</v>
      </c>
      <c r="E77" s="229" t="s">
        <v>2065</v>
      </c>
      <c r="F77" s="230"/>
      <c r="G77" s="231">
        <v>6</v>
      </c>
      <c r="I77" s="231"/>
      <c r="J77" s="231"/>
      <c r="K77" s="231"/>
    </row>
    <row r="78" spans="1:11" ht="16.5" customHeight="1" x14ac:dyDescent="0.2">
      <c r="A78" s="212">
        <v>1</v>
      </c>
      <c r="B78" s="227"/>
      <c r="C78" s="227"/>
      <c r="D78" s="234" t="s">
        <v>2048</v>
      </c>
      <c r="E78" s="229" t="s">
        <v>2066</v>
      </c>
      <c r="F78" s="230"/>
      <c r="G78" s="231">
        <v>88.4</v>
      </c>
      <c r="I78" s="231"/>
      <c r="J78" s="231"/>
      <c r="K78" s="231"/>
    </row>
    <row r="79" spans="1:11" ht="16.5" customHeight="1" x14ac:dyDescent="0.2">
      <c r="A79" s="212">
        <v>1</v>
      </c>
      <c r="B79" s="227"/>
      <c r="C79" s="227"/>
      <c r="D79" s="234" t="s">
        <v>2050</v>
      </c>
      <c r="E79" s="229" t="s">
        <v>2067</v>
      </c>
      <c r="F79" s="230"/>
      <c r="G79" s="231">
        <v>152</v>
      </c>
      <c r="I79" s="231"/>
      <c r="J79" s="231"/>
      <c r="K79" s="231"/>
    </row>
    <row r="80" spans="1:11" ht="16.5" customHeight="1" x14ac:dyDescent="0.2">
      <c r="A80" s="212">
        <v>1</v>
      </c>
      <c r="B80" s="227"/>
      <c r="C80" s="227"/>
      <c r="D80" s="234" t="s">
        <v>2052</v>
      </c>
      <c r="E80" s="229" t="s">
        <v>2068</v>
      </c>
      <c r="F80" s="230"/>
      <c r="G80" s="231">
        <v>100</v>
      </c>
      <c r="I80" s="231"/>
      <c r="J80" s="231"/>
      <c r="K80" s="231"/>
    </row>
    <row r="81" spans="1:11" ht="16.5" customHeight="1" x14ac:dyDescent="0.2">
      <c r="A81" s="212">
        <v>1</v>
      </c>
      <c r="B81" s="235"/>
      <c r="C81" s="250"/>
      <c r="D81" s="235"/>
      <c r="E81" s="235"/>
      <c r="F81" s="238" t="s">
        <v>21</v>
      </c>
      <c r="G81" s="235">
        <f>SUM(G67:G80)</f>
        <v>965.4</v>
      </c>
      <c r="I81" s="235">
        <v>29.263222088663635</v>
      </c>
      <c r="J81" s="235">
        <f>I81*G81</f>
        <v>28250.714604395875</v>
      </c>
      <c r="K81" s="235"/>
    </row>
    <row r="82" spans="1:11" ht="41.25" customHeight="1" x14ac:dyDescent="0.2">
      <c r="A82" s="212">
        <v>1</v>
      </c>
      <c r="B82" s="227" t="s">
        <v>1833</v>
      </c>
      <c r="C82" s="227" t="s">
        <v>1969</v>
      </c>
      <c r="D82" s="228" t="s">
        <v>1970</v>
      </c>
      <c r="E82" s="229"/>
      <c r="F82" s="230"/>
      <c r="G82" s="231"/>
      <c r="I82" s="231"/>
      <c r="J82" s="231"/>
      <c r="K82" s="231"/>
    </row>
    <row r="83" spans="1:11" ht="16.5" customHeight="1" x14ac:dyDescent="0.2">
      <c r="A83" s="212">
        <v>1</v>
      </c>
      <c r="B83" s="227"/>
      <c r="C83" s="227"/>
      <c r="D83" s="234" t="s">
        <v>2069</v>
      </c>
      <c r="E83" s="229" t="s">
        <v>2070</v>
      </c>
      <c r="F83" s="230"/>
      <c r="G83" s="231">
        <v>10</v>
      </c>
      <c r="I83" s="231"/>
      <c r="J83" s="231"/>
      <c r="K83" s="231"/>
    </row>
    <row r="84" spans="1:11" ht="16.5" customHeight="1" x14ac:dyDescent="0.2">
      <c r="A84" s="212">
        <v>1</v>
      </c>
      <c r="B84" s="227"/>
      <c r="C84" s="227"/>
      <c r="D84" s="234" t="s">
        <v>2071</v>
      </c>
      <c r="E84" s="229" t="s">
        <v>2072</v>
      </c>
      <c r="F84" s="230"/>
      <c r="G84" s="231">
        <v>55</v>
      </c>
      <c r="I84" s="231"/>
      <c r="J84" s="231"/>
      <c r="K84" s="231"/>
    </row>
    <row r="85" spans="1:11" ht="16.5" customHeight="1" x14ac:dyDescent="0.2">
      <c r="A85" s="212">
        <v>1</v>
      </c>
      <c r="B85" s="227"/>
      <c r="C85" s="227"/>
      <c r="D85" s="234" t="s">
        <v>1766</v>
      </c>
      <c r="E85" s="229" t="s">
        <v>2053</v>
      </c>
      <c r="F85" s="230"/>
      <c r="G85" s="231">
        <v>50</v>
      </c>
      <c r="I85" s="231"/>
      <c r="J85" s="231"/>
      <c r="K85" s="231"/>
    </row>
    <row r="86" spans="1:11" ht="16.5" customHeight="1" x14ac:dyDescent="0.2">
      <c r="A86" s="212">
        <v>1</v>
      </c>
      <c r="B86" s="235"/>
      <c r="C86" s="250"/>
      <c r="D86" s="235"/>
      <c r="E86" s="235"/>
      <c r="F86" s="238" t="s">
        <v>1973</v>
      </c>
      <c r="G86" s="235">
        <f>SUM(G82:G85)</f>
        <v>115</v>
      </c>
      <c r="I86" s="235">
        <v>264.76248556409962</v>
      </c>
      <c r="J86" s="235">
        <f>I86*G86</f>
        <v>30447.685839871458</v>
      </c>
      <c r="K86" s="235"/>
    </row>
    <row r="87" spans="1:11" ht="41.25" customHeight="1" x14ac:dyDescent="0.2">
      <c r="A87" s="212">
        <v>1</v>
      </c>
      <c r="B87" s="227" t="s">
        <v>2073</v>
      </c>
      <c r="C87" s="227" t="s">
        <v>1911</v>
      </c>
      <c r="D87" s="228" t="s">
        <v>2074</v>
      </c>
      <c r="E87" s="229"/>
      <c r="F87" s="230"/>
      <c r="G87" s="231"/>
      <c r="I87" s="231"/>
      <c r="J87" s="231"/>
      <c r="K87" s="231"/>
    </row>
    <row r="88" spans="1:11" ht="16.5" customHeight="1" x14ac:dyDescent="0.2">
      <c r="A88" s="212">
        <v>1</v>
      </c>
      <c r="B88" s="227"/>
      <c r="C88" s="227"/>
      <c r="D88" s="234" t="s">
        <v>2075</v>
      </c>
      <c r="E88" s="229" t="s">
        <v>2076</v>
      </c>
      <c r="F88" s="230"/>
      <c r="G88" s="231">
        <v>5.44</v>
      </c>
      <c r="I88" s="231"/>
      <c r="J88" s="231"/>
      <c r="K88" s="231"/>
    </row>
    <row r="89" spans="1:11" ht="16.5" customHeight="1" x14ac:dyDescent="0.2">
      <c r="A89" s="212">
        <v>1</v>
      </c>
      <c r="B89" s="235"/>
      <c r="C89" s="250"/>
      <c r="D89" s="235"/>
      <c r="E89" s="235"/>
      <c r="F89" s="238" t="s">
        <v>1768</v>
      </c>
      <c r="G89" s="235">
        <f>SUM(G87:G88)</f>
        <v>5.44</v>
      </c>
      <c r="I89" s="235">
        <v>348.37169153170998</v>
      </c>
      <c r="J89" s="235">
        <f>I89*G89</f>
        <v>1895.1420019325024</v>
      </c>
      <c r="K89" s="235"/>
    </row>
    <row r="90" spans="1:11" ht="41.25" customHeight="1" x14ac:dyDescent="0.2">
      <c r="A90" s="212">
        <v>1</v>
      </c>
      <c r="B90" s="227" t="s">
        <v>1879</v>
      </c>
      <c r="C90" s="227" t="s">
        <v>1834</v>
      </c>
      <c r="D90" s="228" t="s">
        <v>1835</v>
      </c>
      <c r="E90" s="229"/>
      <c r="F90" s="230"/>
      <c r="G90" s="231"/>
      <c r="I90" s="231"/>
      <c r="J90" s="231"/>
      <c r="K90" s="231"/>
    </row>
    <row r="91" spans="1:11" ht="41.25" customHeight="1" x14ac:dyDescent="0.2">
      <c r="A91" s="212">
        <v>1</v>
      </c>
      <c r="B91" s="227"/>
      <c r="C91" s="227"/>
      <c r="D91" s="228" t="s">
        <v>1836</v>
      </c>
      <c r="E91" s="229"/>
      <c r="F91" s="230"/>
      <c r="G91" s="231"/>
      <c r="I91" s="231"/>
      <c r="J91" s="231"/>
      <c r="K91" s="231"/>
    </row>
    <row r="92" spans="1:11" ht="16.5" customHeight="1" x14ac:dyDescent="0.2">
      <c r="A92" s="212">
        <v>1</v>
      </c>
      <c r="B92" s="227"/>
      <c r="C92" s="227"/>
      <c r="D92" s="234" t="s">
        <v>2077</v>
      </c>
      <c r="E92" s="229" t="s">
        <v>2078</v>
      </c>
      <c r="F92" s="230"/>
      <c r="G92" s="231">
        <v>44.4</v>
      </c>
      <c r="I92" s="231"/>
      <c r="J92" s="231"/>
      <c r="K92" s="231"/>
    </row>
    <row r="93" spans="1:11" ht="16.5" customHeight="1" x14ac:dyDescent="0.2">
      <c r="A93" s="212">
        <v>1</v>
      </c>
      <c r="B93" s="227"/>
      <c r="C93" s="227"/>
      <c r="D93" s="234" t="s">
        <v>2079</v>
      </c>
      <c r="E93" s="229" t="s">
        <v>2080</v>
      </c>
      <c r="F93" s="230"/>
      <c r="G93" s="231">
        <v>52.2</v>
      </c>
      <c r="I93" s="231"/>
      <c r="J93" s="231"/>
      <c r="K93" s="231"/>
    </row>
    <row r="94" spans="1:11" ht="16.5" customHeight="1" x14ac:dyDescent="0.2">
      <c r="A94" s="212">
        <v>1</v>
      </c>
      <c r="B94" s="227"/>
      <c r="C94" s="227"/>
      <c r="D94" s="234" t="s">
        <v>2081</v>
      </c>
      <c r="E94" s="229" t="s">
        <v>1967</v>
      </c>
      <c r="F94" s="230"/>
      <c r="G94" s="231">
        <v>30</v>
      </c>
      <c r="I94" s="231"/>
      <c r="J94" s="231"/>
      <c r="K94" s="231"/>
    </row>
    <row r="95" spans="1:11" ht="16.5" customHeight="1" x14ac:dyDescent="0.2">
      <c r="A95" s="212">
        <v>1</v>
      </c>
      <c r="B95" s="227"/>
      <c r="C95" s="227"/>
      <c r="D95" s="234"/>
      <c r="E95" s="229" t="s">
        <v>2082</v>
      </c>
      <c r="F95" s="230"/>
      <c r="G95" s="231">
        <v>326.39999999999998</v>
      </c>
      <c r="I95" s="231"/>
      <c r="J95" s="231"/>
      <c r="K95" s="231"/>
    </row>
    <row r="96" spans="1:11" ht="16.5" customHeight="1" x14ac:dyDescent="0.2">
      <c r="A96" s="212">
        <v>1</v>
      </c>
      <c r="B96" s="235"/>
      <c r="C96" s="250"/>
      <c r="D96" s="235"/>
      <c r="E96" s="235"/>
      <c r="F96" s="238" t="s">
        <v>1878</v>
      </c>
      <c r="G96" s="235">
        <f>SUM(G91:G95)</f>
        <v>453</v>
      </c>
      <c r="I96" s="235">
        <v>2.368927502415628</v>
      </c>
      <c r="J96" s="235">
        <f>I96*G96</f>
        <v>1073.1241585942794</v>
      </c>
      <c r="K96" s="235"/>
    </row>
    <row r="97" spans="1:11" ht="16.5" customHeight="1" x14ac:dyDescent="0.2">
      <c r="A97" s="212">
        <v>1</v>
      </c>
      <c r="B97" s="240"/>
      <c r="C97" s="240"/>
      <c r="D97" s="304" t="s">
        <v>1974</v>
      </c>
      <c r="E97" s="305"/>
      <c r="F97" s="240"/>
      <c r="G97" s="306"/>
      <c r="H97" s="307"/>
      <c r="I97" s="306"/>
      <c r="J97" s="308">
        <f>SUM(J7:J96)</f>
        <v>285267.39250003814</v>
      </c>
      <c r="K97" s="306"/>
    </row>
    <row r="98" spans="1:11" x14ac:dyDescent="0.2">
      <c r="A98" s="212">
        <v>1</v>
      </c>
    </row>
    <row r="99" spans="1:11" x14ac:dyDescent="0.2">
      <c r="A99" s="212">
        <v>1</v>
      </c>
      <c r="I99" s="233" t="s">
        <v>1975</v>
      </c>
      <c r="J99" s="254">
        <f>J97-Riepilogo!D9</f>
        <v>0</v>
      </c>
    </row>
    <row r="100" spans="1:11" x14ac:dyDescent="0.2">
      <c r="A100" s="212">
        <v>1</v>
      </c>
    </row>
    <row r="101" spans="1:11" x14ac:dyDescent="0.2">
      <c r="A101" s="212">
        <v>1</v>
      </c>
    </row>
  </sheetData>
  <autoFilter ref="A6:K6" xr:uid="{3C045C04-83BC-4826-B127-19CEA65AE901}"/>
  <pageMargins left="0.39370078740157483" right="0.39370078740157483" top="1.3779527559055118" bottom="0.59055118110236227" header="0.51181102362204722" footer="0.39370078740157483"/>
  <pageSetup paperSize="9" scale="62" fitToHeight="2" orientation="portrait" r:id="rId1"/>
  <headerFooter alignWithMargins="0">
    <oddHeader>&amp;L&amp;D&amp;C&amp;A</oddHeader>
    <oddFooter>&amp;RPagina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7</vt:i4>
      </vt:variant>
    </vt:vector>
  </HeadingPairs>
  <TitlesOfParts>
    <vt:vector size="11" baseType="lpstr">
      <vt:lpstr>Riepilogo</vt:lpstr>
      <vt:lpstr>CME edile</vt:lpstr>
      <vt:lpstr>Strutt. scala e rampa </vt:lpstr>
      <vt:lpstr>Strutt. ed storico</vt:lpstr>
      <vt:lpstr>'CME edile'!Area_stampa</vt:lpstr>
      <vt:lpstr>Riepilogo!Area_stampa</vt:lpstr>
      <vt:lpstr>'Strutt. ed storico'!Area_stampa</vt:lpstr>
      <vt:lpstr>'Strutt. scala e rampa '!Area_stampa</vt:lpstr>
      <vt:lpstr>'CME edile'!Titoli_stampa</vt:lpstr>
      <vt:lpstr>'Strutt. ed storico'!Titoli_stampa</vt:lpstr>
      <vt:lpstr>'Strutt. scala e rampa '!Titoli_stampa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Matteo Bolis</dc:creator>
  <cp:lastModifiedBy>Matteo Bolis</cp:lastModifiedBy>
  <cp:lastPrinted>2025-12-04T16:33:22Z</cp:lastPrinted>
  <dcterms:created xsi:type="dcterms:W3CDTF">2025-12-04T15:55:19Z</dcterms:created>
  <dcterms:modified xsi:type="dcterms:W3CDTF">2025-12-05T15:10:40Z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DDRESS" linkTarget="PROP_ADDRESS">
    <vt:lpwstr>#RIF!</vt:lpwstr>
  </property>
  <property fmtid="{D5CDD505-2E9C-101B-9397-08002B2CF9AE}" pid="3" name="CITY" linkTarget="PROP_CITY">
    <vt:lpwstr>#RIF!</vt:lpwstr>
  </property>
  <property fmtid="{D5CDD505-2E9C-101B-9397-08002B2CF9AE}" pid="4" name="DCF_CF" linkTarget="PROP_DCF_CF">
    <vt:lpwstr>#RIF!</vt:lpwstr>
  </property>
  <property fmtid="{D5CDD505-2E9C-101B-9397-08002B2CF9AE}" pid="5" name="DCF_QTLY" linkTarget="PROP_DCF_QTLY">
    <vt:lpwstr>#RIF!</vt:lpwstr>
  </property>
  <property fmtid="{D5CDD505-2E9C-101B-9397-08002B2CF9AE}" pid="6" name="mgmt" linkTarget="prop_mgmt">
    <vt:lpwstr>#RIF!</vt:lpwstr>
  </property>
  <property fmtid="{D5CDD505-2E9C-101B-9397-08002B2CF9AE}" pid="7" name="NAME" linkTarget="PROP_NAME">
    <vt:lpwstr>#RIF!</vt:lpwstr>
  </property>
  <property fmtid="{D5CDD505-2E9C-101B-9397-08002B2CF9AE}" pid="8" name="SUMMARY" linkTarget="PROP_SUMMARY">
    <vt:lpwstr>#RIF!</vt:lpwstr>
  </property>
  <property fmtid="{D5CDD505-2E9C-101B-9397-08002B2CF9AE}" pid="9" name="ZIP" linkTarget="PROP_ZIP">
    <vt:lpwstr>#RIF!</vt:lpwstr>
  </property>
</Properties>
</file>