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2CV\2CV\01 Gestione\01 Archivio\"/>
    </mc:Choice>
  </mc:AlternateContent>
  <xr:revisionPtr revIDLastSave="0" documentId="13_ncr:1_{FD2E16F6-F944-41C3-8A67-4D2E20C7D4BD}" xr6:coauthVersionLast="45" xr6:coauthVersionMax="47" xr10:uidLastSave="{00000000-0000-0000-0000-000000000000}"/>
  <workbookProtection workbookAlgorithmName="SHA-512" workbookHashValue="odrX8uJOCUgtTl6L+TbnLVWyZsdudRkdFbcGeuZwyqAdbCEGAEAtXck+tFM5+8hgfCb05Js+thdNA9p2CDOp3w==" workbookSaltValue="QPPTVzkPavDEDc2xonn41w==" workbookSpinCount="100000" lockStructure="1"/>
  <bookViews>
    <workbookView xWindow="19920" yWindow="225" windowWidth="17760" windowHeight="14130" activeTab="2" xr2:uid="{00000000-000D-0000-FFFF-FFFF00000000}"/>
  </bookViews>
  <sheets>
    <sheet name="SCADENZIARIO PRATICHE IN CORSO" sheetId="1" r:id="rId1"/>
    <sheet name="TAB TITOLI" sheetId="2" r:id="rId2"/>
    <sheet name="PRATICHE ARCHIVIATE" sheetId="3" r:id="rId3"/>
  </sheets>
  <definedNames>
    <definedName name="_xlnm.Print_Area" localSheetId="0">'SCADENZIARIO PRATICHE IN CORSO'!$A$14:$S$36</definedName>
    <definedName name="TITOLO_EDILIZIO">'TAB TITOLI'!$A$1:$A$6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3" l="1"/>
  <c r="J25" i="3"/>
  <c r="K25" i="3" s="1"/>
  <c r="M25" i="3"/>
  <c r="O25" i="3"/>
  <c r="P25" i="3"/>
  <c r="Q25" i="3"/>
  <c r="R25" i="3"/>
  <c r="H59" i="3"/>
  <c r="J59" i="3"/>
  <c r="K59" i="3" s="1"/>
  <c r="M59" i="3"/>
  <c r="O59" i="3"/>
  <c r="P59" i="3"/>
  <c r="Q59" i="3"/>
  <c r="R59" i="3"/>
  <c r="H60" i="3"/>
  <c r="J60" i="3"/>
  <c r="K60" i="3" s="1"/>
  <c r="M60" i="3"/>
  <c r="O60" i="3"/>
  <c r="P60" i="3"/>
  <c r="Q60" i="3"/>
  <c r="R60" i="3"/>
  <c r="R81" i="3"/>
  <c r="Q81" i="3"/>
  <c r="P81" i="3"/>
  <c r="O81" i="3"/>
  <c r="M81" i="3"/>
  <c r="J81" i="3"/>
  <c r="K81" i="3" s="1"/>
  <c r="H81" i="3"/>
  <c r="H76" i="3"/>
  <c r="J76" i="3"/>
  <c r="K76" i="3" s="1"/>
  <c r="O76" i="3"/>
  <c r="P76" i="3"/>
  <c r="Q76" i="3"/>
  <c r="R76" i="3"/>
  <c r="H77" i="3"/>
  <c r="J77" i="3"/>
  <c r="K77" i="3" s="1"/>
  <c r="O77" i="3"/>
  <c r="P77" i="3"/>
  <c r="Q77" i="3"/>
  <c r="R77" i="3"/>
  <c r="H21" i="3"/>
  <c r="J21" i="3"/>
  <c r="K21" i="3" s="1"/>
  <c r="O21" i="3"/>
  <c r="P21" i="3"/>
  <c r="Q21" i="3"/>
  <c r="R21" i="3"/>
  <c r="H22" i="3"/>
  <c r="J22" i="3"/>
  <c r="K22" i="3" s="1"/>
  <c r="M22" i="3"/>
  <c r="O22" i="3"/>
  <c r="P22" i="3"/>
  <c r="Q22" i="3"/>
  <c r="R22" i="3"/>
  <c r="H7" i="3"/>
  <c r="J7" i="3"/>
  <c r="K7" i="3" s="1"/>
  <c r="M7" i="3"/>
  <c r="O7" i="3"/>
  <c r="P7" i="3"/>
  <c r="Q7" i="3"/>
  <c r="R7" i="3"/>
  <c r="H2" i="3"/>
  <c r="J2" i="3"/>
  <c r="K2" i="3" s="1"/>
  <c r="O2" i="3"/>
  <c r="P2" i="3"/>
  <c r="Q2" i="3"/>
  <c r="R2" i="3"/>
  <c r="H3" i="3"/>
  <c r="J3" i="3"/>
  <c r="K3" i="3" s="1"/>
  <c r="O3" i="3"/>
  <c r="P3" i="3"/>
  <c r="Q3" i="3"/>
  <c r="R3" i="3"/>
  <c r="H4" i="3"/>
  <c r="J4" i="3"/>
  <c r="K4" i="3" s="1"/>
  <c r="M4" i="3"/>
  <c r="O4" i="3"/>
  <c r="P4" i="3"/>
  <c r="Q4" i="3"/>
  <c r="R4" i="3"/>
  <c r="M77" i="3" l="1"/>
  <c r="M76" i="3"/>
  <c r="M21" i="3"/>
  <c r="M3" i="3"/>
  <c r="M2" i="3"/>
  <c r="H32" i="1"/>
  <c r="R58" i="1"/>
  <c r="Q58" i="1"/>
  <c r="P58" i="1"/>
  <c r="O58" i="1"/>
  <c r="J58" i="1"/>
  <c r="M58" i="1" s="1"/>
  <c r="H58" i="1"/>
  <c r="R50" i="1"/>
  <c r="Q50" i="1"/>
  <c r="P50" i="1"/>
  <c r="O50" i="1"/>
  <c r="M50" i="1"/>
  <c r="J50" i="1"/>
  <c r="K50" i="1" s="1"/>
  <c r="H50" i="1"/>
  <c r="R49" i="1"/>
  <c r="Q49" i="1"/>
  <c r="P49" i="1"/>
  <c r="O49" i="1"/>
  <c r="M49" i="1"/>
  <c r="J49" i="1"/>
  <c r="K49" i="1" s="1"/>
  <c r="H49" i="1"/>
  <c r="H48" i="1"/>
  <c r="H67" i="3"/>
  <c r="J67" i="3"/>
  <c r="K67" i="3" s="1"/>
  <c r="O67" i="3"/>
  <c r="P67" i="3"/>
  <c r="Q67" i="3"/>
  <c r="R67" i="3"/>
  <c r="H68" i="3"/>
  <c r="J68" i="3"/>
  <c r="K68" i="3" s="1"/>
  <c r="O68" i="3"/>
  <c r="P68" i="3"/>
  <c r="Q68" i="3"/>
  <c r="R68" i="3"/>
  <c r="H69" i="3"/>
  <c r="J69" i="3"/>
  <c r="K69" i="3" s="1"/>
  <c r="O69" i="3"/>
  <c r="P69" i="3"/>
  <c r="Q69" i="3"/>
  <c r="R69" i="3"/>
  <c r="H70" i="3"/>
  <c r="J70" i="3"/>
  <c r="K70" i="3" s="1"/>
  <c r="O70" i="3"/>
  <c r="P70" i="3"/>
  <c r="Q70" i="3"/>
  <c r="R70" i="3"/>
  <c r="H48" i="3"/>
  <c r="J48" i="3"/>
  <c r="K48" i="3" s="1"/>
  <c r="O48" i="3"/>
  <c r="P48" i="3"/>
  <c r="Q48" i="3"/>
  <c r="R48" i="3"/>
  <c r="H49" i="3"/>
  <c r="J49" i="3"/>
  <c r="K49" i="3" s="1"/>
  <c r="O49" i="3"/>
  <c r="P49" i="3"/>
  <c r="Q49" i="3"/>
  <c r="R49" i="3"/>
  <c r="H50" i="3"/>
  <c r="J50" i="3"/>
  <c r="K50" i="3" s="1"/>
  <c r="M50" i="3"/>
  <c r="O50" i="3"/>
  <c r="P50" i="3"/>
  <c r="Q50" i="3"/>
  <c r="R50" i="3"/>
  <c r="H51" i="3"/>
  <c r="J51" i="3"/>
  <c r="K51" i="3" s="1"/>
  <c r="O51" i="3"/>
  <c r="P51" i="3"/>
  <c r="Q51" i="3"/>
  <c r="R51" i="3"/>
  <c r="H52" i="3"/>
  <c r="J52" i="3"/>
  <c r="K52" i="3" s="1"/>
  <c r="O52" i="3"/>
  <c r="P52" i="3"/>
  <c r="Q52" i="3"/>
  <c r="R52" i="3"/>
  <c r="R18" i="3"/>
  <c r="Q18" i="3"/>
  <c r="P18" i="3"/>
  <c r="O18" i="3"/>
  <c r="J18" i="3"/>
  <c r="K18" i="3" s="1"/>
  <c r="H18" i="3"/>
  <c r="R17" i="3"/>
  <c r="Q17" i="3"/>
  <c r="P17" i="3"/>
  <c r="O17" i="3"/>
  <c r="M17" i="3"/>
  <c r="J17" i="3"/>
  <c r="K17" i="3" s="1"/>
  <c r="H17" i="3"/>
  <c r="R16" i="3"/>
  <c r="Q16" i="3"/>
  <c r="P16" i="3"/>
  <c r="O16" i="3"/>
  <c r="M16" i="3"/>
  <c r="J16" i="3"/>
  <c r="K16" i="3" s="1"/>
  <c r="H16" i="3"/>
  <c r="R15" i="3"/>
  <c r="Q15" i="3"/>
  <c r="P15" i="3"/>
  <c r="O15" i="3"/>
  <c r="J15" i="3"/>
  <c r="K15" i="3" s="1"/>
  <c r="H15" i="3"/>
  <c r="R14" i="3"/>
  <c r="Q14" i="3"/>
  <c r="P14" i="3"/>
  <c r="O14" i="3"/>
  <c r="J14" i="3"/>
  <c r="K14" i="3" s="1"/>
  <c r="H14" i="3"/>
  <c r="R13" i="3"/>
  <c r="Q13" i="3"/>
  <c r="P13" i="3"/>
  <c r="O13" i="3"/>
  <c r="J13" i="3"/>
  <c r="K13" i="3" s="1"/>
  <c r="H13" i="3"/>
  <c r="H9" i="3"/>
  <c r="J9" i="3"/>
  <c r="K9" i="3" s="1"/>
  <c r="O9" i="3"/>
  <c r="P9" i="3"/>
  <c r="Q9" i="3"/>
  <c r="R9" i="3"/>
  <c r="H10" i="3"/>
  <c r="J10" i="3"/>
  <c r="K10" i="3" s="1"/>
  <c r="M10" i="3"/>
  <c r="O10" i="3"/>
  <c r="P10" i="3"/>
  <c r="Q10" i="3"/>
  <c r="R10" i="3"/>
  <c r="M67" i="3" l="1"/>
  <c r="M49" i="3"/>
  <c r="M68" i="3"/>
  <c r="M51" i="3"/>
  <c r="M13" i="3"/>
  <c r="M69" i="3"/>
  <c r="K58" i="1"/>
  <c r="M14" i="3"/>
  <c r="M15" i="3"/>
  <c r="M18" i="3"/>
  <c r="M70" i="3"/>
  <c r="M52" i="3"/>
  <c r="M48" i="3"/>
  <c r="M9" i="3"/>
  <c r="J20" i="1"/>
  <c r="H88" i="1" l="1"/>
  <c r="R82" i="1" l="1"/>
  <c r="Q82" i="1"/>
  <c r="P82" i="1"/>
  <c r="O82" i="1"/>
  <c r="J82" i="1"/>
  <c r="M82" i="1" s="1"/>
  <c r="H82" i="1"/>
  <c r="K82" i="1" l="1"/>
  <c r="H6" i="3" l="1"/>
  <c r="J6" i="3"/>
  <c r="K6" i="3" s="1"/>
  <c r="O6" i="3"/>
  <c r="P6" i="3"/>
  <c r="Q6" i="3"/>
  <c r="R6" i="3"/>
  <c r="H5" i="3"/>
  <c r="J5" i="3"/>
  <c r="K5" i="3" s="1"/>
  <c r="O5" i="3"/>
  <c r="P5" i="3"/>
  <c r="Q5" i="3"/>
  <c r="R5" i="3"/>
  <c r="H8" i="3"/>
  <c r="J8" i="3"/>
  <c r="K8" i="3" s="1"/>
  <c r="O8" i="3"/>
  <c r="P8" i="3"/>
  <c r="Q8" i="3"/>
  <c r="R8" i="3"/>
  <c r="H11" i="3"/>
  <c r="J11" i="3"/>
  <c r="K11" i="3" s="1"/>
  <c r="M11" i="3"/>
  <c r="O11" i="3"/>
  <c r="P11" i="3"/>
  <c r="Q11" i="3"/>
  <c r="R11" i="3"/>
  <c r="H12" i="3"/>
  <c r="J12" i="3"/>
  <c r="K12" i="3" s="1"/>
  <c r="M12" i="3"/>
  <c r="O12" i="3"/>
  <c r="P12" i="3"/>
  <c r="Q12" i="3"/>
  <c r="R12" i="3"/>
  <c r="H19" i="3"/>
  <c r="J19" i="3"/>
  <c r="K19" i="3" s="1"/>
  <c r="O19" i="3"/>
  <c r="P19" i="3"/>
  <c r="Q19" i="3"/>
  <c r="R19" i="3"/>
  <c r="H20" i="3"/>
  <c r="J20" i="3"/>
  <c r="K20" i="3" s="1"/>
  <c r="O20" i="3"/>
  <c r="P20" i="3"/>
  <c r="Q20" i="3"/>
  <c r="R20" i="3"/>
  <c r="H23" i="3"/>
  <c r="J23" i="3"/>
  <c r="K23" i="3" s="1"/>
  <c r="O23" i="3"/>
  <c r="P23" i="3"/>
  <c r="Q23" i="3"/>
  <c r="R23" i="3"/>
  <c r="H24" i="3"/>
  <c r="J24" i="3"/>
  <c r="K24" i="3" s="1"/>
  <c r="M24" i="3"/>
  <c r="O24" i="3"/>
  <c r="P24" i="3"/>
  <c r="Q24" i="3"/>
  <c r="R24" i="3"/>
  <c r="H26" i="3"/>
  <c r="J26" i="3"/>
  <c r="K26" i="3" s="1"/>
  <c r="O26" i="3"/>
  <c r="P26" i="3"/>
  <c r="Q26" i="3"/>
  <c r="R26" i="3"/>
  <c r="H27" i="3"/>
  <c r="J27" i="3"/>
  <c r="K27" i="3" s="1"/>
  <c r="M27" i="3"/>
  <c r="O27" i="3"/>
  <c r="P27" i="3"/>
  <c r="Q27" i="3"/>
  <c r="R27" i="3"/>
  <c r="H28" i="3"/>
  <c r="J28" i="3"/>
  <c r="K28" i="3" s="1"/>
  <c r="M28" i="3"/>
  <c r="O28" i="3"/>
  <c r="P28" i="3"/>
  <c r="Q28" i="3"/>
  <c r="R28" i="3"/>
  <c r="H29" i="3"/>
  <c r="J29" i="3"/>
  <c r="K29" i="3" s="1"/>
  <c r="O29" i="3"/>
  <c r="P29" i="3"/>
  <c r="Q29" i="3"/>
  <c r="R29" i="3"/>
  <c r="H30" i="3"/>
  <c r="J30" i="3"/>
  <c r="K30" i="3" s="1"/>
  <c r="O30" i="3"/>
  <c r="P30" i="3"/>
  <c r="Q30" i="3"/>
  <c r="R30" i="3"/>
  <c r="H31" i="3"/>
  <c r="J31" i="3"/>
  <c r="K31" i="3" s="1"/>
  <c r="O31" i="3"/>
  <c r="P31" i="3"/>
  <c r="Q31" i="3"/>
  <c r="R31" i="3"/>
  <c r="H32" i="3"/>
  <c r="J32" i="3"/>
  <c r="K32" i="3" s="1"/>
  <c r="M32" i="3"/>
  <c r="O32" i="3"/>
  <c r="P32" i="3"/>
  <c r="Q32" i="3"/>
  <c r="R32" i="3"/>
  <c r="H33" i="3"/>
  <c r="J33" i="3"/>
  <c r="K33" i="3" s="1"/>
  <c r="M33" i="3"/>
  <c r="O33" i="3"/>
  <c r="P33" i="3"/>
  <c r="Q33" i="3"/>
  <c r="R33" i="3"/>
  <c r="H34" i="3"/>
  <c r="J34" i="3"/>
  <c r="K34" i="3" s="1"/>
  <c r="O34" i="3"/>
  <c r="P34" i="3"/>
  <c r="Q34" i="3"/>
  <c r="R34" i="3"/>
  <c r="H35" i="3"/>
  <c r="J35" i="3"/>
  <c r="K35" i="3" s="1"/>
  <c r="O35" i="3"/>
  <c r="P35" i="3"/>
  <c r="Q35" i="3"/>
  <c r="R35" i="3"/>
  <c r="H36" i="3"/>
  <c r="J36" i="3"/>
  <c r="K36" i="3" s="1"/>
  <c r="O36" i="3"/>
  <c r="P36" i="3"/>
  <c r="Q36" i="3"/>
  <c r="R36" i="3"/>
  <c r="H41" i="3"/>
  <c r="J41" i="3"/>
  <c r="K41" i="3" s="1"/>
  <c r="O41" i="3"/>
  <c r="P41" i="3"/>
  <c r="Q41" i="3"/>
  <c r="R41" i="3"/>
  <c r="H42" i="3"/>
  <c r="J42" i="3"/>
  <c r="K42" i="3" s="1"/>
  <c r="O42" i="3"/>
  <c r="P42" i="3"/>
  <c r="Q42" i="3"/>
  <c r="R42" i="3"/>
  <c r="H43" i="3"/>
  <c r="J43" i="3"/>
  <c r="K43" i="3" s="1"/>
  <c r="O43" i="3"/>
  <c r="P43" i="3"/>
  <c r="Q43" i="3"/>
  <c r="R43" i="3"/>
  <c r="H44" i="3"/>
  <c r="J44" i="3"/>
  <c r="K44" i="3" s="1"/>
  <c r="O44" i="3"/>
  <c r="P44" i="3"/>
  <c r="Q44" i="3"/>
  <c r="R44" i="3"/>
  <c r="H47" i="3"/>
  <c r="J47" i="3"/>
  <c r="K47" i="3" s="1"/>
  <c r="M47" i="3"/>
  <c r="O47" i="3"/>
  <c r="P47" i="3"/>
  <c r="Q47" i="3"/>
  <c r="R47" i="3"/>
  <c r="H53" i="3"/>
  <c r="J53" i="3"/>
  <c r="K53" i="3" s="1"/>
  <c r="O53" i="3"/>
  <c r="P53" i="3"/>
  <c r="Q53" i="3"/>
  <c r="R53" i="3"/>
  <c r="H54" i="3"/>
  <c r="J54" i="3"/>
  <c r="K54" i="3" s="1"/>
  <c r="O54" i="3"/>
  <c r="P54" i="3"/>
  <c r="Q54" i="3"/>
  <c r="R54" i="3"/>
  <c r="H55" i="3"/>
  <c r="J55" i="3"/>
  <c r="K55" i="3" s="1"/>
  <c r="O55" i="3"/>
  <c r="P55" i="3"/>
  <c r="Q55" i="3"/>
  <c r="R55" i="3"/>
  <c r="H56" i="3"/>
  <c r="J56" i="3"/>
  <c r="K56" i="3" s="1"/>
  <c r="O56" i="3"/>
  <c r="P56" i="3"/>
  <c r="Q56" i="3"/>
  <c r="R56" i="3"/>
  <c r="H57" i="3"/>
  <c r="J57" i="3"/>
  <c r="K57" i="3" s="1"/>
  <c r="M57" i="3"/>
  <c r="O57" i="3"/>
  <c r="P57" i="3"/>
  <c r="Q57" i="3"/>
  <c r="R57" i="3"/>
  <c r="H58" i="3"/>
  <c r="J58" i="3"/>
  <c r="K58" i="3" s="1"/>
  <c r="M58" i="3"/>
  <c r="O58" i="3"/>
  <c r="P58" i="3"/>
  <c r="Q58" i="3"/>
  <c r="R58" i="3"/>
  <c r="H61" i="3"/>
  <c r="J61" i="3"/>
  <c r="K61" i="3" s="1"/>
  <c r="M61" i="3"/>
  <c r="O61" i="3"/>
  <c r="P61" i="3"/>
  <c r="Q61" i="3"/>
  <c r="R61" i="3"/>
  <c r="H62" i="3"/>
  <c r="J62" i="3"/>
  <c r="K62" i="3" s="1"/>
  <c r="M62" i="3"/>
  <c r="O62" i="3"/>
  <c r="P62" i="3"/>
  <c r="Q62" i="3"/>
  <c r="R62" i="3"/>
  <c r="H63" i="3"/>
  <c r="J63" i="3"/>
  <c r="K63" i="3" s="1"/>
  <c r="O63" i="3"/>
  <c r="P63" i="3"/>
  <c r="Q63" i="3"/>
  <c r="R63" i="3"/>
  <c r="H64" i="3"/>
  <c r="J64" i="3"/>
  <c r="K64" i="3" s="1"/>
  <c r="O64" i="3"/>
  <c r="P64" i="3"/>
  <c r="Q64" i="3"/>
  <c r="R64" i="3"/>
  <c r="H65" i="3"/>
  <c r="J65" i="3"/>
  <c r="K65" i="3" s="1"/>
  <c r="M65" i="3"/>
  <c r="O65" i="3"/>
  <c r="P65" i="3"/>
  <c r="Q65" i="3"/>
  <c r="R65" i="3"/>
  <c r="H66" i="3"/>
  <c r="J66" i="3"/>
  <c r="K66" i="3" s="1"/>
  <c r="O66" i="3"/>
  <c r="P66" i="3"/>
  <c r="Q66" i="3"/>
  <c r="R66" i="3"/>
  <c r="H72" i="3"/>
  <c r="J72" i="3"/>
  <c r="K72" i="3" s="1"/>
  <c r="O72" i="3"/>
  <c r="P72" i="3"/>
  <c r="Q72" i="3"/>
  <c r="R72" i="3"/>
  <c r="H73" i="3"/>
  <c r="J73" i="3"/>
  <c r="K73" i="3" s="1"/>
  <c r="O73" i="3"/>
  <c r="P73" i="3"/>
  <c r="Q73" i="3"/>
  <c r="R73" i="3"/>
  <c r="H74" i="3"/>
  <c r="J74" i="3"/>
  <c r="K74" i="3" s="1"/>
  <c r="O74" i="3"/>
  <c r="P74" i="3"/>
  <c r="Q74" i="3"/>
  <c r="R74" i="3"/>
  <c r="H75" i="3"/>
  <c r="J75" i="3"/>
  <c r="K75" i="3" s="1"/>
  <c r="O75" i="3"/>
  <c r="P75" i="3"/>
  <c r="Q75" i="3"/>
  <c r="R75" i="3"/>
  <c r="H78" i="3"/>
  <c r="J78" i="3"/>
  <c r="K78" i="3" s="1"/>
  <c r="M78" i="3"/>
  <c r="O78" i="3"/>
  <c r="P78" i="3"/>
  <c r="Q78" i="3"/>
  <c r="R78" i="3"/>
  <c r="H79" i="3"/>
  <c r="J79" i="3"/>
  <c r="K79" i="3" s="1"/>
  <c r="O79" i="3"/>
  <c r="P79" i="3"/>
  <c r="Q79" i="3"/>
  <c r="R79" i="3"/>
  <c r="H80" i="3"/>
  <c r="J80" i="3"/>
  <c r="K80" i="3" s="1"/>
  <c r="O80" i="3"/>
  <c r="P80" i="3"/>
  <c r="Q80" i="3"/>
  <c r="R80" i="3"/>
  <c r="H82" i="3"/>
  <c r="J82" i="3"/>
  <c r="K82" i="3" s="1"/>
  <c r="O82" i="3"/>
  <c r="P82" i="3"/>
  <c r="Q82" i="3"/>
  <c r="R82" i="3"/>
  <c r="H71" i="3"/>
  <c r="J71" i="3"/>
  <c r="K71" i="3" s="1"/>
  <c r="M71" i="3"/>
  <c r="O71" i="3"/>
  <c r="P71" i="3"/>
  <c r="Q71" i="3"/>
  <c r="R71" i="3"/>
  <c r="R19" i="1"/>
  <c r="Q19" i="1"/>
  <c r="P19" i="1"/>
  <c r="O19" i="1"/>
  <c r="M19" i="1"/>
  <c r="J19" i="1"/>
  <c r="K19" i="1" s="1"/>
  <c r="H19" i="1"/>
  <c r="R18" i="1"/>
  <c r="Q18" i="1"/>
  <c r="P18" i="1"/>
  <c r="O18" i="1"/>
  <c r="M18" i="1"/>
  <c r="J18" i="1"/>
  <c r="K18" i="1" s="1"/>
  <c r="H18" i="1"/>
  <c r="R145" i="1"/>
  <c r="Q145" i="1"/>
  <c r="P145" i="1"/>
  <c r="O145" i="1"/>
  <c r="M145" i="1"/>
  <c r="J145" i="1"/>
  <c r="K145" i="1" s="1"/>
  <c r="H145" i="1"/>
  <c r="R144" i="1"/>
  <c r="Q144" i="1"/>
  <c r="P144" i="1"/>
  <c r="O144" i="1"/>
  <c r="M144" i="1"/>
  <c r="J144" i="1"/>
  <c r="K144" i="1" s="1"/>
  <c r="H144" i="1"/>
  <c r="R143" i="1"/>
  <c r="Q143" i="1"/>
  <c r="P143" i="1"/>
  <c r="O143" i="1"/>
  <c r="M143" i="1"/>
  <c r="J143" i="1"/>
  <c r="K143" i="1" s="1"/>
  <c r="H143" i="1"/>
  <c r="R142" i="1"/>
  <c r="Q142" i="1"/>
  <c r="P142" i="1"/>
  <c r="O142" i="1"/>
  <c r="M142" i="1"/>
  <c r="J142" i="1"/>
  <c r="K142" i="1" s="1"/>
  <c r="H142" i="1"/>
  <c r="R141" i="1"/>
  <c r="Q141" i="1"/>
  <c r="P141" i="1"/>
  <c r="O141" i="1"/>
  <c r="M141" i="1"/>
  <c r="J141" i="1"/>
  <c r="K141" i="1" s="1"/>
  <c r="H141" i="1"/>
  <c r="R140" i="1"/>
  <c r="Q140" i="1"/>
  <c r="P140" i="1"/>
  <c r="O140" i="1"/>
  <c r="M140" i="1"/>
  <c r="J140" i="1"/>
  <c r="K140" i="1" s="1"/>
  <c r="H140" i="1"/>
  <c r="R139" i="1"/>
  <c r="Q139" i="1"/>
  <c r="P139" i="1"/>
  <c r="O139" i="1"/>
  <c r="M139" i="1"/>
  <c r="J139" i="1"/>
  <c r="K139" i="1" s="1"/>
  <c r="H139" i="1"/>
  <c r="R138" i="1"/>
  <c r="Q138" i="1"/>
  <c r="P138" i="1"/>
  <c r="O138" i="1"/>
  <c r="M138" i="1"/>
  <c r="J138" i="1"/>
  <c r="K138" i="1" s="1"/>
  <c r="H138" i="1"/>
  <c r="R137" i="1"/>
  <c r="Q137" i="1"/>
  <c r="P137" i="1"/>
  <c r="O137" i="1"/>
  <c r="M137" i="1"/>
  <c r="J137" i="1"/>
  <c r="K137" i="1" s="1"/>
  <c r="H137" i="1"/>
  <c r="R136" i="1"/>
  <c r="Q136" i="1"/>
  <c r="P136" i="1"/>
  <c r="O136" i="1"/>
  <c r="M136" i="1"/>
  <c r="J136" i="1"/>
  <c r="K136" i="1" s="1"/>
  <c r="H136" i="1"/>
  <c r="R135" i="1"/>
  <c r="Q135" i="1"/>
  <c r="P135" i="1"/>
  <c r="O135" i="1"/>
  <c r="M135" i="1"/>
  <c r="J135" i="1"/>
  <c r="K135" i="1" s="1"/>
  <c r="H135" i="1"/>
  <c r="R134" i="1"/>
  <c r="Q134" i="1"/>
  <c r="P134" i="1"/>
  <c r="O134" i="1"/>
  <c r="M134" i="1"/>
  <c r="J134" i="1"/>
  <c r="K134" i="1" s="1"/>
  <c r="H134" i="1"/>
  <c r="R133" i="1"/>
  <c r="Q133" i="1"/>
  <c r="P133" i="1"/>
  <c r="O133" i="1"/>
  <c r="M133" i="1"/>
  <c r="J133" i="1"/>
  <c r="K133" i="1" s="1"/>
  <c r="H133" i="1"/>
  <c r="R132" i="1"/>
  <c r="Q132" i="1"/>
  <c r="P132" i="1"/>
  <c r="O132" i="1"/>
  <c r="M132" i="1"/>
  <c r="J132" i="1"/>
  <c r="K132" i="1" s="1"/>
  <c r="H132" i="1"/>
  <c r="R131" i="1"/>
  <c r="Q131" i="1"/>
  <c r="P131" i="1"/>
  <c r="O131" i="1"/>
  <c r="M131" i="1"/>
  <c r="J131" i="1"/>
  <c r="K131" i="1" s="1"/>
  <c r="H131" i="1"/>
  <c r="R130" i="1"/>
  <c r="Q130" i="1"/>
  <c r="P130" i="1"/>
  <c r="O130" i="1"/>
  <c r="M130" i="1"/>
  <c r="J130" i="1"/>
  <c r="K130" i="1" s="1"/>
  <c r="H130" i="1"/>
  <c r="R129" i="1"/>
  <c r="Q129" i="1"/>
  <c r="P129" i="1"/>
  <c r="O129" i="1"/>
  <c r="M129" i="1"/>
  <c r="J129" i="1"/>
  <c r="K129" i="1" s="1"/>
  <c r="H129" i="1"/>
  <c r="R128" i="1"/>
  <c r="Q128" i="1"/>
  <c r="P128" i="1"/>
  <c r="O128" i="1"/>
  <c r="M128" i="1"/>
  <c r="J128" i="1"/>
  <c r="K128" i="1" s="1"/>
  <c r="H128" i="1"/>
  <c r="R127" i="1"/>
  <c r="Q127" i="1"/>
  <c r="P127" i="1"/>
  <c r="O127" i="1"/>
  <c r="M127" i="1"/>
  <c r="J127" i="1"/>
  <c r="K127" i="1" s="1"/>
  <c r="H127" i="1"/>
  <c r="R126" i="1"/>
  <c r="Q126" i="1"/>
  <c r="P126" i="1"/>
  <c r="O126" i="1"/>
  <c r="M126" i="1"/>
  <c r="J126" i="1"/>
  <c r="K126" i="1" s="1"/>
  <c r="H126" i="1"/>
  <c r="R125" i="1"/>
  <c r="Q125" i="1"/>
  <c r="P125" i="1"/>
  <c r="O125" i="1"/>
  <c r="M125" i="1"/>
  <c r="J125" i="1"/>
  <c r="K125" i="1" s="1"/>
  <c r="H125" i="1"/>
  <c r="R124" i="1"/>
  <c r="Q124" i="1"/>
  <c r="P124" i="1"/>
  <c r="O124" i="1"/>
  <c r="M124" i="1"/>
  <c r="J124" i="1"/>
  <c r="K124" i="1" s="1"/>
  <c r="H124" i="1"/>
  <c r="R123" i="1"/>
  <c r="Q123" i="1"/>
  <c r="P123" i="1"/>
  <c r="O123" i="1"/>
  <c r="M123" i="1"/>
  <c r="J123" i="1"/>
  <c r="K123" i="1" s="1"/>
  <c r="H123" i="1"/>
  <c r="R122" i="1"/>
  <c r="Q122" i="1"/>
  <c r="P122" i="1"/>
  <c r="O122" i="1"/>
  <c r="M122" i="1"/>
  <c r="J122" i="1"/>
  <c r="K122" i="1" s="1"/>
  <c r="H122" i="1"/>
  <c r="R121" i="1"/>
  <c r="Q121" i="1"/>
  <c r="P121" i="1"/>
  <c r="O121" i="1"/>
  <c r="M121" i="1"/>
  <c r="J121" i="1"/>
  <c r="K121" i="1" s="1"/>
  <c r="H121" i="1"/>
  <c r="R120" i="1"/>
  <c r="Q120" i="1"/>
  <c r="P120" i="1"/>
  <c r="O120" i="1"/>
  <c r="M120" i="1"/>
  <c r="J120" i="1"/>
  <c r="K120" i="1" s="1"/>
  <c r="H120" i="1"/>
  <c r="R119" i="1"/>
  <c r="Q119" i="1"/>
  <c r="P119" i="1"/>
  <c r="O119" i="1"/>
  <c r="M119" i="1"/>
  <c r="J119" i="1"/>
  <c r="K119" i="1" s="1"/>
  <c r="H119" i="1"/>
  <c r="R118" i="1"/>
  <c r="Q118" i="1"/>
  <c r="P118" i="1"/>
  <c r="O118" i="1"/>
  <c r="M118" i="1"/>
  <c r="J118" i="1"/>
  <c r="K118" i="1" s="1"/>
  <c r="H118" i="1"/>
  <c r="R117" i="1"/>
  <c r="Q117" i="1"/>
  <c r="P117" i="1"/>
  <c r="O117" i="1"/>
  <c r="M117" i="1"/>
  <c r="J117" i="1"/>
  <c r="K117" i="1" s="1"/>
  <c r="H117" i="1"/>
  <c r="R116" i="1"/>
  <c r="Q116" i="1"/>
  <c r="P116" i="1"/>
  <c r="O116" i="1"/>
  <c r="M116" i="1"/>
  <c r="J116" i="1"/>
  <c r="K116" i="1" s="1"/>
  <c r="H116" i="1"/>
  <c r="R115" i="1"/>
  <c r="Q115" i="1"/>
  <c r="P115" i="1"/>
  <c r="O115" i="1"/>
  <c r="M115" i="1"/>
  <c r="J115" i="1"/>
  <c r="K115" i="1" s="1"/>
  <c r="H115" i="1"/>
  <c r="R114" i="1"/>
  <c r="Q114" i="1"/>
  <c r="P114" i="1"/>
  <c r="O114" i="1"/>
  <c r="M114" i="1"/>
  <c r="J114" i="1"/>
  <c r="K114" i="1" s="1"/>
  <c r="H114" i="1"/>
  <c r="R113" i="1"/>
  <c r="Q113" i="1"/>
  <c r="P113" i="1"/>
  <c r="O113" i="1"/>
  <c r="M113" i="1"/>
  <c r="J113" i="1"/>
  <c r="K113" i="1" s="1"/>
  <c r="H113" i="1"/>
  <c r="R112" i="1"/>
  <c r="Q112" i="1"/>
  <c r="P112" i="1"/>
  <c r="O112" i="1"/>
  <c r="M112" i="1"/>
  <c r="J112" i="1"/>
  <c r="K112" i="1" s="1"/>
  <c r="H112" i="1"/>
  <c r="R111" i="1"/>
  <c r="Q111" i="1"/>
  <c r="P111" i="1"/>
  <c r="O111" i="1"/>
  <c r="M111" i="1"/>
  <c r="J111" i="1"/>
  <c r="K111" i="1" s="1"/>
  <c r="H111" i="1"/>
  <c r="R110" i="1"/>
  <c r="Q110" i="1"/>
  <c r="P110" i="1"/>
  <c r="O110" i="1"/>
  <c r="M110" i="1"/>
  <c r="J110" i="1"/>
  <c r="K110" i="1" s="1"/>
  <c r="H110" i="1"/>
  <c r="R109" i="1"/>
  <c r="Q109" i="1"/>
  <c r="P109" i="1"/>
  <c r="O109" i="1"/>
  <c r="M109" i="1"/>
  <c r="J109" i="1"/>
  <c r="K109" i="1" s="1"/>
  <c r="H109" i="1"/>
  <c r="R108" i="1"/>
  <c r="Q108" i="1"/>
  <c r="P108" i="1"/>
  <c r="O108" i="1"/>
  <c r="M108" i="1"/>
  <c r="J108" i="1"/>
  <c r="K108" i="1" s="1"/>
  <c r="H108" i="1"/>
  <c r="R107" i="1"/>
  <c r="Q107" i="1"/>
  <c r="P107" i="1"/>
  <c r="O107" i="1"/>
  <c r="M107" i="1"/>
  <c r="J107" i="1"/>
  <c r="K107" i="1" s="1"/>
  <c r="H107" i="1"/>
  <c r="R106" i="1"/>
  <c r="Q106" i="1"/>
  <c r="P106" i="1"/>
  <c r="O106" i="1"/>
  <c r="M106" i="1"/>
  <c r="J106" i="1"/>
  <c r="K106" i="1" s="1"/>
  <c r="H106" i="1"/>
  <c r="R105" i="1"/>
  <c r="Q105" i="1"/>
  <c r="P105" i="1"/>
  <c r="O105" i="1"/>
  <c r="M105" i="1"/>
  <c r="J105" i="1"/>
  <c r="K105" i="1" s="1"/>
  <c r="H105" i="1"/>
  <c r="R104" i="1"/>
  <c r="Q104" i="1"/>
  <c r="P104" i="1"/>
  <c r="O104" i="1"/>
  <c r="M104" i="1"/>
  <c r="J104" i="1"/>
  <c r="K104" i="1" s="1"/>
  <c r="H104" i="1"/>
  <c r="R103" i="1"/>
  <c r="Q103" i="1"/>
  <c r="P103" i="1"/>
  <c r="O103" i="1"/>
  <c r="M103" i="1"/>
  <c r="J103" i="1"/>
  <c r="K103" i="1" s="1"/>
  <c r="H103" i="1"/>
  <c r="R102" i="1"/>
  <c r="Q102" i="1"/>
  <c r="P102" i="1"/>
  <c r="O102" i="1"/>
  <c r="M102" i="1"/>
  <c r="J102" i="1"/>
  <c r="K102" i="1" s="1"/>
  <c r="H102" i="1"/>
  <c r="R101" i="1"/>
  <c r="Q101" i="1"/>
  <c r="P101" i="1"/>
  <c r="O101" i="1"/>
  <c r="M101" i="1"/>
  <c r="J101" i="1"/>
  <c r="K101" i="1" s="1"/>
  <c r="H101" i="1"/>
  <c r="R100" i="1"/>
  <c r="Q100" i="1"/>
  <c r="P100" i="1"/>
  <c r="O100" i="1"/>
  <c r="M100" i="1"/>
  <c r="J100" i="1"/>
  <c r="K100" i="1" s="1"/>
  <c r="H100" i="1"/>
  <c r="R99" i="1"/>
  <c r="Q99" i="1"/>
  <c r="P99" i="1"/>
  <c r="O99" i="1"/>
  <c r="M99" i="1"/>
  <c r="J99" i="1"/>
  <c r="K99" i="1" s="1"/>
  <c r="H99" i="1"/>
  <c r="R98" i="1"/>
  <c r="Q98" i="1"/>
  <c r="P98" i="1"/>
  <c r="O98" i="1"/>
  <c r="M98" i="1"/>
  <c r="J98" i="1"/>
  <c r="K98" i="1" s="1"/>
  <c r="H98" i="1"/>
  <c r="R97" i="1"/>
  <c r="Q97" i="1"/>
  <c r="P97" i="1"/>
  <c r="O97" i="1"/>
  <c r="M97" i="1"/>
  <c r="J97" i="1"/>
  <c r="K97" i="1" s="1"/>
  <c r="H97" i="1"/>
  <c r="R96" i="1"/>
  <c r="Q96" i="1"/>
  <c r="P96" i="1"/>
  <c r="O96" i="1"/>
  <c r="M96" i="1"/>
  <c r="J96" i="1"/>
  <c r="K96" i="1" s="1"/>
  <c r="H96" i="1"/>
  <c r="R95" i="1"/>
  <c r="Q95" i="1"/>
  <c r="P95" i="1"/>
  <c r="O95" i="1"/>
  <c r="M95" i="1"/>
  <c r="J95" i="1"/>
  <c r="K95" i="1" s="1"/>
  <c r="H95" i="1"/>
  <c r="R94" i="1"/>
  <c r="Q94" i="1"/>
  <c r="P94" i="1"/>
  <c r="O94" i="1"/>
  <c r="M94" i="1"/>
  <c r="J94" i="1"/>
  <c r="K94" i="1" s="1"/>
  <c r="H94" i="1"/>
  <c r="R93" i="1"/>
  <c r="Q93" i="1"/>
  <c r="P93" i="1"/>
  <c r="O93" i="1"/>
  <c r="M93" i="1"/>
  <c r="J93" i="1"/>
  <c r="K93" i="1" s="1"/>
  <c r="H93" i="1"/>
  <c r="R92" i="1"/>
  <c r="Q92" i="1"/>
  <c r="P92" i="1"/>
  <c r="O92" i="1"/>
  <c r="M92" i="1"/>
  <c r="J92" i="1"/>
  <c r="K92" i="1" s="1"/>
  <c r="H92" i="1"/>
  <c r="R91" i="1"/>
  <c r="Q91" i="1"/>
  <c r="P91" i="1"/>
  <c r="O91" i="1"/>
  <c r="M91" i="1"/>
  <c r="J91" i="1"/>
  <c r="K91" i="1" s="1"/>
  <c r="H91" i="1"/>
  <c r="R90" i="1"/>
  <c r="Q90" i="1"/>
  <c r="P90" i="1"/>
  <c r="O90" i="1"/>
  <c r="M90" i="1"/>
  <c r="J90" i="1"/>
  <c r="K90" i="1" s="1"/>
  <c r="H90" i="1"/>
  <c r="R89" i="1"/>
  <c r="Q89" i="1"/>
  <c r="P89" i="1"/>
  <c r="O89" i="1"/>
  <c r="M89" i="1"/>
  <c r="J89" i="1"/>
  <c r="K89" i="1" s="1"/>
  <c r="H89" i="1"/>
  <c r="R63" i="1"/>
  <c r="Q63" i="1"/>
  <c r="P63" i="1"/>
  <c r="O63" i="1"/>
  <c r="J63" i="1"/>
  <c r="K63" i="1" s="1"/>
  <c r="H63" i="1"/>
  <c r="R15" i="1"/>
  <c r="Q15" i="1"/>
  <c r="P15" i="1"/>
  <c r="O15" i="1"/>
  <c r="M15" i="1"/>
  <c r="J15" i="1"/>
  <c r="K15" i="1" s="1"/>
  <c r="H15" i="1"/>
  <c r="R32" i="1"/>
  <c r="Q32" i="1"/>
  <c r="P32" i="1"/>
  <c r="O32" i="1"/>
  <c r="M32" i="1"/>
  <c r="J32" i="1"/>
  <c r="K32" i="1" s="1"/>
  <c r="R26" i="1"/>
  <c r="Q26" i="1"/>
  <c r="P26" i="1"/>
  <c r="O26" i="1"/>
  <c r="M26" i="1"/>
  <c r="J26" i="1"/>
  <c r="K26" i="1" s="1"/>
  <c r="H26" i="1"/>
  <c r="R57" i="1"/>
  <c r="Q57" i="1"/>
  <c r="P57" i="1"/>
  <c r="O57" i="1"/>
  <c r="J57" i="1"/>
  <c r="K57" i="1" s="1"/>
  <c r="H57" i="1"/>
  <c r="R47" i="1"/>
  <c r="Q47" i="1"/>
  <c r="P47" i="1"/>
  <c r="O47" i="1"/>
  <c r="M47" i="1"/>
  <c r="J47" i="1"/>
  <c r="K47" i="1" s="1"/>
  <c r="H47" i="1"/>
  <c r="R38" i="1"/>
  <c r="Q38" i="1"/>
  <c r="P38" i="1"/>
  <c r="O38" i="1"/>
  <c r="J38" i="1"/>
  <c r="K38" i="1" s="1"/>
  <c r="H38" i="1"/>
  <c r="R37" i="1"/>
  <c r="Q37" i="1"/>
  <c r="P37" i="1"/>
  <c r="O37" i="1"/>
  <c r="J37" i="1"/>
  <c r="K37" i="1" s="1"/>
  <c r="H37" i="1"/>
  <c r="R48" i="1"/>
  <c r="Q48" i="1"/>
  <c r="P48" i="1"/>
  <c r="O48" i="1"/>
  <c r="M48" i="1"/>
  <c r="J48" i="1"/>
  <c r="K48" i="1" s="1"/>
  <c r="R31" i="1"/>
  <c r="Q31" i="1"/>
  <c r="P31" i="1"/>
  <c r="O31" i="1"/>
  <c r="M31" i="1"/>
  <c r="J31" i="1"/>
  <c r="K31" i="1" s="1"/>
  <c r="H31" i="1"/>
  <c r="R20" i="1"/>
  <c r="Q20" i="1"/>
  <c r="P20" i="1"/>
  <c r="O20" i="1"/>
  <c r="K20" i="1"/>
  <c r="H20" i="1"/>
  <c r="M63" i="1" l="1"/>
  <c r="M57" i="1"/>
  <c r="M35" i="3"/>
  <c r="M73" i="3"/>
  <c r="M20" i="3"/>
  <c r="M82" i="3"/>
  <c r="M5" i="3"/>
  <c r="M37" i="1"/>
  <c r="M38" i="1"/>
  <c r="M66" i="3"/>
  <c r="M56" i="3"/>
  <c r="M8" i="3"/>
  <c r="M41" i="3"/>
  <c r="M20" i="1"/>
  <c r="M75" i="3"/>
  <c r="M43" i="3"/>
  <c r="M29" i="3"/>
  <c r="M79" i="3"/>
  <c r="M64" i="3"/>
  <c r="M54" i="3"/>
  <c r="M31" i="3"/>
  <c r="M44" i="3"/>
  <c r="M34" i="3"/>
  <c r="M19" i="3"/>
  <c r="M6" i="3"/>
  <c r="M74" i="3"/>
  <c r="M63" i="3"/>
  <c r="M55" i="3"/>
  <c r="M42" i="3"/>
  <c r="M26" i="3"/>
  <c r="M80" i="3"/>
  <c r="M72" i="3"/>
  <c r="M53" i="3"/>
  <c r="M36" i="3"/>
  <c r="M30" i="3"/>
  <c r="M23" i="3"/>
  <c r="C1" i="1"/>
  <c r="M59" i="1" l="1"/>
  <c r="M71" i="1"/>
  <c r="M34" i="1"/>
  <c r="M54" i="1"/>
  <c r="M53" i="1"/>
  <c r="M52" i="1"/>
  <c r="M70" i="1"/>
  <c r="M23" i="1"/>
  <c r="M33" i="1"/>
  <c r="M80" i="1"/>
  <c r="M79" i="1"/>
  <c r="M88" i="1"/>
  <c r="M24" i="1"/>
  <c r="M17" i="1"/>
  <c r="M84" i="1"/>
  <c r="M83" i="1"/>
  <c r="M81" i="1"/>
  <c r="M62" i="1"/>
  <c r="M55" i="1"/>
  <c r="M46" i="1"/>
  <c r="M42" i="1"/>
  <c r="M41" i="1"/>
  <c r="M27" i="1"/>
  <c r="M16" i="1"/>
  <c r="J25" i="1" l="1"/>
  <c r="J22" i="1"/>
  <c r="J60" i="1"/>
  <c r="J59" i="1"/>
  <c r="K59" i="1" s="1"/>
  <c r="J72" i="1"/>
  <c r="J71" i="1"/>
  <c r="K71" i="1" s="1"/>
  <c r="J34" i="1"/>
  <c r="K34" i="1" s="1"/>
  <c r="J54" i="1"/>
  <c r="K54" i="1" s="1"/>
  <c r="J53" i="1"/>
  <c r="K53" i="1" s="1"/>
  <c r="J52" i="1"/>
  <c r="K52" i="1" s="1"/>
  <c r="J70" i="1"/>
  <c r="K70" i="1" s="1"/>
  <c r="J23" i="1"/>
  <c r="K23" i="1" s="1"/>
  <c r="J21" i="1"/>
  <c r="J33" i="1"/>
  <c r="K33" i="1" s="1"/>
  <c r="J80" i="1"/>
  <c r="K80" i="1" s="1"/>
  <c r="J79" i="1"/>
  <c r="K79" i="1" s="1"/>
  <c r="J69" i="1"/>
  <c r="J65" i="1"/>
  <c r="J64" i="1"/>
  <c r="J61" i="1"/>
  <c r="J78" i="1"/>
  <c r="J77" i="1"/>
  <c r="J51" i="1"/>
  <c r="J88" i="1"/>
  <c r="K88" i="1" s="1"/>
  <c r="J68" i="1"/>
  <c r="J40" i="1"/>
  <c r="J39" i="1"/>
  <c r="J24" i="1"/>
  <c r="K24" i="1" s="1"/>
  <c r="J17" i="1"/>
  <c r="K17" i="1" s="1"/>
  <c r="J44" i="1"/>
  <c r="J43" i="1"/>
  <c r="J85" i="1"/>
  <c r="J84" i="1"/>
  <c r="K84" i="1" s="1"/>
  <c r="J36" i="1"/>
  <c r="J35" i="1"/>
  <c r="J76" i="1"/>
  <c r="J75" i="1"/>
  <c r="J74" i="1"/>
  <c r="J73" i="1"/>
  <c r="J87" i="1"/>
  <c r="J86" i="1"/>
  <c r="J81" i="1"/>
  <c r="K81" i="1" s="1"/>
  <c r="J29" i="1"/>
  <c r="J28" i="1"/>
  <c r="J30" i="1"/>
  <c r="J83" i="1"/>
  <c r="K83" i="1" s="1"/>
  <c r="J67" i="1"/>
  <c r="J66" i="1"/>
  <c r="M66" i="1" s="1"/>
  <c r="J62" i="1"/>
  <c r="K62" i="1" s="1"/>
  <c r="J56" i="1"/>
  <c r="J55" i="1"/>
  <c r="K55" i="1" s="1"/>
  <c r="J46" i="1"/>
  <c r="K46" i="1" s="1"/>
  <c r="J45" i="1"/>
  <c r="J42" i="1"/>
  <c r="K42" i="1" s="1"/>
  <c r="J41" i="1"/>
  <c r="K41" i="1" s="1"/>
  <c r="J27" i="1"/>
  <c r="K27" i="1" s="1"/>
  <c r="H16" i="1"/>
  <c r="K40" i="1" l="1"/>
  <c r="M40" i="1"/>
  <c r="K39" i="1"/>
  <c r="M39" i="1"/>
  <c r="K61" i="1"/>
  <c r="M61" i="1"/>
  <c r="K25" i="1"/>
  <c r="M25" i="1"/>
  <c r="K28" i="1"/>
  <c r="M28" i="1"/>
  <c r="K60" i="1"/>
  <c r="M60" i="1"/>
  <c r="K22" i="1"/>
  <c r="M22" i="1"/>
  <c r="K72" i="1"/>
  <c r="M72" i="1"/>
  <c r="K44" i="1"/>
  <c r="M44" i="1"/>
  <c r="K43" i="1"/>
  <c r="M43" i="1"/>
  <c r="K65" i="1"/>
  <c r="M65" i="1"/>
  <c r="K64" i="1"/>
  <c r="M64" i="1"/>
  <c r="K21" i="1"/>
  <c r="M21" i="1"/>
  <c r="K85" i="1"/>
  <c r="M85" i="1"/>
  <c r="K69" i="1"/>
  <c r="M69" i="1"/>
  <c r="K30" i="1"/>
  <c r="M30" i="1"/>
  <c r="K86" i="1"/>
  <c r="M86" i="1"/>
  <c r="K87" i="1"/>
  <c r="M87" i="1"/>
  <c r="K78" i="1"/>
  <c r="M78" i="1"/>
  <c r="K77" i="1"/>
  <c r="M77" i="1"/>
  <c r="K75" i="1"/>
  <c r="M75" i="1"/>
  <c r="K76" i="1"/>
  <c r="M76" i="1"/>
  <c r="K51" i="1"/>
  <c r="M51" i="1"/>
  <c r="K36" i="1"/>
  <c r="M36" i="1"/>
  <c r="K35" i="1"/>
  <c r="M35" i="1"/>
  <c r="K68" i="1"/>
  <c r="M68" i="1"/>
  <c r="K56" i="1"/>
  <c r="M56" i="1"/>
  <c r="K73" i="1"/>
  <c r="M73" i="1"/>
  <c r="K45" i="1"/>
  <c r="M45" i="1"/>
  <c r="K66" i="1"/>
  <c r="K67" i="1"/>
  <c r="M67" i="1"/>
  <c r="K74" i="1"/>
  <c r="M74" i="1"/>
  <c r="K29" i="1"/>
  <c r="M29" i="1"/>
  <c r="H25" i="1"/>
  <c r="H22" i="1"/>
  <c r="H60" i="1"/>
  <c r="H59" i="1"/>
  <c r="H72" i="1"/>
  <c r="H71" i="1"/>
  <c r="H34" i="1"/>
  <c r="H54" i="1"/>
  <c r="H53" i="1"/>
  <c r="H52" i="1"/>
  <c r="H70" i="1"/>
  <c r="H23" i="1"/>
  <c r="H21" i="1"/>
  <c r="H33" i="1"/>
  <c r="H80" i="1"/>
  <c r="H79" i="1"/>
  <c r="H69" i="1"/>
  <c r="H65" i="1"/>
  <c r="H64" i="1"/>
  <c r="H61" i="1"/>
  <c r="H78" i="1"/>
  <c r="H77" i="1"/>
  <c r="H51" i="1"/>
  <c r="H68" i="1"/>
  <c r="H40" i="1"/>
  <c r="H39" i="1"/>
  <c r="H24" i="1"/>
  <c r="H17" i="1"/>
  <c r="H44" i="1"/>
  <c r="H43" i="1"/>
  <c r="H85" i="1"/>
  <c r="H84" i="1"/>
  <c r="H36" i="1"/>
  <c r="H35" i="1"/>
  <c r="H76" i="1"/>
  <c r="H75" i="1"/>
  <c r="H74" i="1"/>
  <c r="H73" i="1"/>
  <c r="H87" i="1"/>
  <c r="H86" i="1"/>
  <c r="H81" i="1"/>
  <c r="H29" i="1"/>
  <c r="H28" i="1"/>
  <c r="H30" i="1"/>
  <c r="H83" i="1"/>
  <c r="H67" i="1"/>
  <c r="H66" i="1"/>
  <c r="H62" i="1"/>
  <c r="H56" i="1"/>
  <c r="H55" i="1"/>
  <c r="H46" i="1"/>
  <c r="H45" i="1"/>
  <c r="H42" i="1"/>
  <c r="H41" i="1"/>
  <c r="H27" i="1"/>
  <c r="O55" i="1" l="1"/>
  <c r="P55" i="1"/>
  <c r="Q55" i="1"/>
  <c r="R55" i="1"/>
  <c r="R56" i="1"/>
  <c r="Q56" i="1"/>
  <c r="P56" i="1"/>
  <c r="O56" i="1"/>
  <c r="J16" i="1"/>
  <c r="K16" i="1" s="1"/>
  <c r="O16" i="1"/>
  <c r="P16" i="1"/>
  <c r="Q16" i="1"/>
  <c r="R16" i="1"/>
  <c r="O27" i="1"/>
  <c r="P27" i="1"/>
  <c r="Q27" i="1"/>
  <c r="R27" i="1"/>
  <c r="O66" i="1"/>
  <c r="P66" i="1"/>
  <c r="Q66" i="1"/>
  <c r="R66" i="1"/>
  <c r="O67" i="1"/>
  <c r="P67" i="1"/>
  <c r="Q67" i="1"/>
  <c r="R67" i="1"/>
  <c r="O83" i="1"/>
  <c r="P83" i="1"/>
  <c r="Q83" i="1"/>
  <c r="R83" i="1"/>
  <c r="O41" i="1"/>
  <c r="P41" i="1"/>
  <c r="Q41" i="1"/>
  <c r="R41" i="1"/>
  <c r="O45" i="1"/>
  <c r="P45" i="1"/>
  <c r="Q45" i="1"/>
  <c r="R45" i="1"/>
  <c r="O46" i="1"/>
  <c r="P46" i="1"/>
  <c r="Q46" i="1"/>
  <c r="R46" i="1"/>
  <c r="O62" i="1"/>
  <c r="P62" i="1"/>
  <c r="Q62" i="1"/>
  <c r="R62" i="1"/>
  <c r="O42" i="1"/>
  <c r="P42" i="1"/>
  <c r="Q42" i="1"/>
  <c r="R42" i="1"/>
  <c r="O30" i="1"/>
  <c r="P30" i="1"/>
  <c r="Q30" i="1"/>
  <c r="R30" i="1"/>
  <c r="O28" i="1"/>
  <c r="P28" i="1"/>
  <c r="Q28" i="1"/>
  <c r="R28" i="1"/>
  <c r="O29" i="1"/>
  <c r="P29" i="1"/>
  <c r="Q29" i="1"/>
  <c r="R29" i="1"/>
  <c r="O81" i="1"/>
  <c r="P81" i="1"/>
  <c r="Q81" i="1"/>
  <c r="R81" i="1"/>
  <c r="O86" i="1"/>
  <c r="P86" i="1"/>
  <c r="Q86" i="1"/>
  <c r="R86" i="1"/>
  <c r="O87" i="1"/>
  <c r="P87" i="1"/>
  <c r="Q87" i="1"/>
  <c r="R87" i="1"/>
  <c r="O73" i="1"/>
  <c r="P73" i="1"/>
  <c r="Q73" i="1"/>
  <c r="R73" i="1"/>
  <c r="O74" i="1"/>
  <c r="P74" i="1"/>
  <c r="Q74" i="1"/>
  <c r="R74" i="1"/>
  <c r="O75" i="1"/>
  <c r="P75" i="1"/>
  <c r="Q75" i="1"/>
  <c r="R75" i="1"/>
  <c r="O76" i="1"/>
  <c r="P76" i="1"/>
  <c r="Q76" i="1"/>
  <c r="R76" i="1"/>
  <c r="O35" i="1"/>
  <c r="P35" i="1"/>
  <c r="Q35" i="1"/>
  <c r="R35" i="1"/>
  <c r="O36" i="1"/>
  <c r="P36" i="1"/>
  <c r="Q36" i="1"/>
  <c r="R36" i="1"/>
  <c r="O84" i="1"/>
  <c r="P84" i="1"/>
  <c r="Q84" i="1"/>
  <c r="R84" i="1"/>
  <c r="O85" i="1"/>
  <c r="P85" i="1"/>
  <c r="Q85" i="1"/>
  <c r="R85" i="1"/>
  <c r="O43" i="1"/>
  <c r="P43" i="1"/>
  <c r="Q43" i="1"/>
  <c r="R43" i="1"/>
  <c r="O44" i="1"/>
  <c r="P44" i="1"/>
  <c r="Q44" i="1"/>
  <c r="R44" i="1"/>
  <c r="O17" i="1"/>
  <c r="P17" i="1"/>
  <c r="Q17" i="1"/>
  <c r="R17" i="1"/>
  <c r="O24" i="1"/>
  <c r="P24" i="1"/>
  <c r="Q24" i="1"/>
  <c r="R24" i="1"/>
  <c r="O39" i="1"/>
  <c r="P39" i="1"/>
  <c r="Q39" i="1"/>
  <c r="R39" i="1"/>
  <c r="O40" i="1"/>
  <c r="P40" i="1"/>
  <c r="Q40" i="1"/>
  <c r="R40" i="1"/>
  <c r="O68" i="1"/>
  <c r="P68" i="1"/>
  <c r="Q68" i="1"/>
  <c r="R68" i="1"/>
  <c r="O88" i="1"/>
  <c r="P88" i="1"/>
  <c r="Q88" i="1"/>
  <c r="R88" i="1"/>
  <c r="O51" i="1"/>
  <c r="P51" i="1"/>
  <c r="Q51" i="1"/>
  <c r="R51" i="1"/>
  <c r="O77" i="1"/>
  <c r="P77" i="1"/>
  <c r="Q77" i="1"/>
  <c r="R77" i="1"/>
  <c r="O78" i="1"/>
  <c r="P78" i="1"/>
  <c r="Q78" i="1"/>
  <c r="R78" i="1"/>
  <c r="O61" i="1"/>
  <c r="P61" i="1"/>
  <c r="Q61" i="1"/>
  <c r="R61" i="1"/>
  <c r="O64" i="1"/>
  <c r="P64" i="1"/>
  <c r="Q64" i="1"/>
  <c r="R64" i="1"/>
  <c r="O65" i="1"/>
  <c r="P65" i="1"/>
  <c r="Q65" i="1"/>
  <c r="R65" i="1"/>
  <c r="O69" i="1"/>
  <c r="P69" i="1"/>
  <c r="Q69" i="1"/>
  <c r="R69" i="1"/>
  <c r="O79" i="1"/>
  <c r="P79" i="1"/>
  <c r="Q79" i="1"/>
  <c r="R79" i="1"/>
  <c r="O80" i="1"/>
  <c r="P80" i="1"/>
  <c r="Q80" i="1"/>
  <c r="R80" i="1"/>
  <c r="O33" i="1"/>
  <c r="P33" i="1"/>
  <c r="Q33" i="1"/>
  <c r="R33" i="1"/>
  <c r="O21" i="1"/>
  <c r="P21" i="1"/>
  <c r="Q21" i="1"/>
  <c r="R21" i="1"/>
  <c r="O23" i="1"/>
  <c r="P23" i="1"/>
  <c r="Q23" i="1"/>
  <c r="R23" i="1"/>
  <c r="O70" i="1"/>
  <c r="P70" i="1"/>
  <c r="Q70" i="1"/>
  <c r="R70" i="1"/>
  <c r="O52" i="1"/>
  <c r="P52" i="1"/>
  <c r="Q52" i="1"/>
  <c r="R52" i="1"/>
  <c r="O53" i="1"/>
  <c r="P53" i="1"/>
  <c r="Q53" i="1"/>
  <c r="R53" i="1"/>
  <c r="O54" i="1"/>
  <c r="P54" i="1"/>
  <c r="Q54" i="1"/>
  <c r="R54" i="1"/>
  <c r="O34" i="1"/>
  <c r="P34" i="1"/>
  <c r="Q34" i="1"/>
  <c r="R34" i="1"/>
  <c r="O71" i="1"/>
  <c r="P71" i="1"/>
  <c r="Q71" i="1"/>
  <c r="R71" i="1"/>
  <c r="O72" i="1"/>
  <c r="P72" i="1"/>
  <c r="Q72" i="1"/>
  <c r="R72" i="1"/>
  <c r="O59" i="1"/>
  <c r="P59" i="1"/>
  <c r="Q59" i="1"/>
  <c r="R59" i="1"/>
  <c r="O60" i="1"/>
  <c r="P60" i="1"/>
  <c r="Q60" i="1"/>
  <c r="R60" i="1"/>
  <c r="O22" i="1"/>
  <c r="P22" i="1"/>
  <c r="Q22" i="1"/>
  <c r="R22" i="1"/>
  <c r="O25" i="1"/>
  <c r="P25" i="1"/>
  <c r="Q25" i="1"/>
  <c r="R25" i="1"/>
</calcChain>
</file>

<file path=xl/sharedStrings.xml><?xml version="1.0" encoding="utf-8"?>
<sst xmlns="http://schemas.openxmlformats.org/spreadsheetml/2006/main" count="694" uniqueCount="315">
  <si>
    <t>TIPO PRATICA</t>
  </si>
  <si>
    <t>INIZIO LAVORI</t>
  </si>
  <si>
    <t>PC</t>
  </si>
  <si>
    <t>SCIA</t>
  </si>
  <si>
    <t>CILA</t>
  </si>
  <si>
    <t>SCADENZA TITOLO</t>
  </si>
  <si>
    <t>CLIENTE</t>
  </si>
  <si>
    <t>SCADENZA AUT PAES</t>
  </si>
  <si>
    <t>AUT PAES  validità 5 anni dall'efficacia titolo edilizio + 1 se iniziati lavori nel quinquiennio - art 146 D.Lgs. 42/04</t>
  </si>
  <si>
    <t>OGGETTO</t>
  </si>
  <si>
    <t>AUT IDRO validità 3 anni dal rilascio o efficacia eventuale DIA - comunicaz fine lavori e attestazione regolarità</t>
  </si>
  <si>
    <t>SCADENZA AUT IDRO</t>
  </si>
  <si>
    <t>FINE LAVORI</t>
  </si>
  <si>
    <t>AGIBILITA'</t>
  </si>
  <si>
    <t>PROROGA</t>
  </si>
  <si>
    <t>SCADENZA PROROGA</t>
  </si>
  <si>
    <t>DATA PRESENTAZIONE</t>
  </si>
  <si>
    <t>AUT_PAES</t>
  </si>
  <si>
    <t>AUT_IDRO</t>
  </si>
  <si>
    <t>EFFICACIA</t>
  </si>
  <si>
    <t>N. PRATICA</t>
  </si>
  <si>
    <t>DIA_SCIA_ALT_PC</t>
  </si>
  <si>
    <t>DATA ODIERNA</t>
  </si>
  <si>
    <t>FORMATO DATA GG/MM/AAAA</t>
  </si>
  <si>
    <t>DATI INPUT</t>
  </si>
  <si>
    <t>DATE SISTEMA</t>
  </si>
  <si>
    <t>TERMINE IN SCADENZA &lt; 60 GG</t>
  </si>
  <si>
    <t>TERMINE SCADUTO</t>
  </si>
  <si>
    <t>SCADENZA inizio lavori</t>
  </si>
  <si>
    <t>SCADENZA fine lavori</t>
  </si>
  <si>
    <t>SCADENZA comunic fine lavori</t>
  </si>
  <si>
    <t xml:space="preserve">SCADENZA SCIA agibilità </t>
  </si>
  <si>
    <t>Ristrutturazione</t>
  </si>
  <si>
    <t>5/2017</t>
  </si>
  <si>
    <t>60/2016</t>
  </si>
  <si>
    <t>ASSERETTO Anna</t>
  </si>
  <si>
    <t>Piano Casa</t>
  </si>
  <si>
    <t>1085/2013</t>
  </si>
  <si>
    <t>NUM</t>
  </si>
  <si>
    <t>1562/2014</t>
  </si>
  <si>
    <t>BOVIO Corrado</t>
  </si>
  <si>
    <t>25/2015</t>
  </si>
  <si>
    <t>FRASCARELLI (fratelli)</t>
  </si>
  <si>
    <t>02/2014</t>
  </si>
  <si>
    <t>28/2013</t>
  </si>
  <si>
    <t>BASSILANA Pierluigi</t>
  </si>
  <si>
    <t>Nuova Costruzione</t>
  </si>
  <si>
    <t>9923/2013</t>
  </si>
  <si>
    <t>PETTOROSSO Paolo      BARDOZZO Elisa</t>
  </si>
  <si>
    <t>Variante PdC Sottotetto</t>
  </si>
  <si>
    <t>17/2012</t>
  </si>
  <si>
    <t>Dia Completamento</t>
  </si>
  <si>
    <t>270/2011</t>
  </si>
  <si>
    <t>Nuova Costruzione locale interrato</t>
  </si>
  <si>
    <t>156/2013</t>
  </si>
  <si>
    <t>ARDIZZONE Paola</t>
  </si>
  <si>
    <t>701/2015</t>
  </si>
  <si>
    <t>Ristrutturazione modifica velux</t>
  </si>
  <si>
    <t>BULGARELLI Carlo PRUNOTTO Enza</t>
  </si>
  <si>
    <t>70/2016</t>
  </si>
  <si>
    <t>N.B. Nel caso di proroghe ex "Decreto del fare" indicare nel campo anno successivo all'istanza (il sistema calcola 1 anno anziché i due della norma speciale)</t>
  </si>
  <si>
    <t>CALVI (famiglia)</t>
  </si>
  <si>
    <t>399/2013</t>
  </si>
  <si>
    <t>CALVI Massimo</t>
  </si>
  <si>
    <t>Ristrutturazione ex Momigliano</t>
  </si>
  <si>
    <t>75/2017</t>
  </si>
  <si>
    <t>1040/2015</t>
  </si>
  <si>
    <t>LOMBARDO Salvatore</t>
  </si>
  <si>
    <t>289/2016</t>
  </si>
  <si>
    <t>137/2017</t>
  </si>
  <si>
    <t>1112/2013</t>
  </si>
  <si>
    <t>41.981</t>
  </si>
  <si>
    <t>40/2016</t>
  </si>
  <si>
    <t>Manutenzione Straordinaria</t>
  </si>
  <si>
    <t>CAGNACCI (famiglia)</t>
  </si>
  <si>
    <t>03/2017</t>
  </si>
  <si>
    <t>223/2017</t>
  </si>
  <si>
    <t>920/2016</t>
  </si>
  <si>
    <t>902/2016</t>
  </si>
  <si>
    <t>29/2017</t>
  </si>
  <si>
    <t xml:space="preserve">Ristrutturazione </t>
  </si>
  <si>
    <t>412/2017</t>
  </si>
  <si>
    <t>Demolizione/  Ricostruzione</t>
  </si>
  <si>
    <t>1247/2010</t>
  </si>
  <si>
    <t>672/2013</t>
  </si>
  <si>
    <t>Ampliamento</t>
  </si>
  <si>
    <t>77/2016</t>
  </si>
  <si>
    <t>Nuova costruzione</t>
  </si>
  <si>
    <t>14/2010</t>
  </si>
  <si>
    <t>1/2017</t>
  </si>
  <si>
    <t>BONONIA</t>
  </si>
  <si>
    <t xml:space="preserve">DE MARTINI Fabio BAGNOLI Laura     </t>
  </si>
  <si>
    <t>LANZA IMMOBILIARE</t>
  </si>
  <si>
    <t>ROMEO Domenico    ROMEO Karin</t>
  </si>
  <si>
    <t>PIEMMEDUE s.r.l.</t>
  </si>
  <si>
    <t>12/2017</t>
  </si>
  <si>
    <t>UNO HOLDING</t>
  </si>
  <si>
    <t>ZUNINO Luca</t>
  </si>
  <si>
    <t>ATENEO s.r.l.</t>
  </si>
  <si>
    <t>845/2016</t>
  </si>
  <si>
    <t>RESCONI Elena RESCONI Silvia</t>
  </si>
  <si>
    <t>DE NITTIS Mara</t>
  </si>
  <si>
    <t>132/2013</t>
  </si>
  <si>
    <t>133/2013</t>
  </si>
  <si>
    <t>FARINA David</t>
  </si>
  <si>
    <t>258/2011</t>
  </si>
  <si>
    <t>2025/2010</t>
  </si>
  <si>
    <t>MINETTO Antonio (Marine)</t>
  </si>
  <si>
    <t>279/2014</t>
  </si>
  <si>
    <t>690/2014</t>
  </si>
  <si>
    <t>TEDESCO</t>
  </si>
  <si>
    <t>30/2014</t>
  </si>
  <si>
    <t xml:space="preserve">FAISSOLA Michele  MOSCARITOLO </t>
  </si>
  <si>
    <t>LAGORIO Cora</t>
  </si>
  <si>
    <t>6/2017</t>
  </si>
  <si>
    <t>46/2017</t>
  </si>
  <si>
    <t>Complet. opere PdC 258/2011</t>
  </si>
  <si>
    <t>Scia accertamento conformità</t>
  </si>
  <si>
    <t>Grande Ulivo</t>
  </si>
  <si>
    <t>Ampliamento agriturismo</t>
  </si>
  <si>
    <t>94/2014</t>
  </si>
  <si>
    <t>3/2017</t>
  </si>
  <si>
    <t xml:space="preserve">Variante 94/2014 </t>
  </si>
  <si>
    <t>MAIDER s.r.l. (Darty)</t>
  </si>
  <si>
    <t>Porto di Sanremo srl</t>
  </si>
  <si>
    <t>Riqualificazione porto</t>
  </si>
  <si>
    <t>9536</t>
  </si>
  <si>
    <t>TOSCANI AMPL. AGR.</t>
  </si>
  <si>
    <t xml:space="preserve">Suap art 12 LR10/12 ampliam </t>
  </si>
  <si>
    <t>6990/16</t>
  </si>
  <si>
    <t>PC inizio lavori 1 anno validità 3 anni dall'inizio - agibilità scia entro 15 gg fine lavori - art 24 DPR 380/2001</t>
  </si>
  <si>
    <t>DIA/SCIA ALTERNATIVA PC inizio lavori 30 gg/efficacia  validità 3 anni dall'inizio - comunicaz fine lavori entro 60 gg -agibilità scia entro 15 gg fine lavori - art 24 DPR 380/2001</t>
  </si>
  <si>
    <t>SCIA inizio lavori presentazione /efficacia validità 3 anni dalla presentazione - comunicaz fine lavori entro 60 gg - agibilità scia entro 15 gg fine lavori - art 24 DPR 380/2001</t>
  </si>
  <si>
    <t>CILA inizio lavori presentazione /efficacia validità 3 anni dalla presentazione - comunicaz fine lavori entro 60 gg - eventuale agibilità scia entro 15 gg fine lavori -  art 24 DPR 380/2001</t>
  </si>
  <si>
    <t>GINATTA Lara</t>
  </si>
  <si>
    <t>1705/2018</t>
  </si>
  <si>
    <t>1641/2018</t>
  </si>
  <si>
    <t>06/2018</t>
  </si>
  <si>
    <t>Scia completamento</t>
  </si>
  <si>
    <t>Cila opere interne</t>
  </si>
  <si>
    <t>Scia modifica serramento</t>
  </si>
  <si>
    <t>Accertamento di conformità</t>
  </si>
  <si>
    <t>821/2018</t>
  </si>
  <si>
    <t>Autorimessa interrata</t>
  </si>
  <si>
    <t>799/2018</t>
  </si>
  <si>
    <t>Demolizioni</t>
  </si>
  <si>
    <t>134/2018</t>
  </si>
  <si>
    <t>Manutenzione straordinaria</t>
  </si>
  <si>
    <t>498/2018</t>
  </si>
  <si>
    <t>CDS s.r.l.</t>
  </si>
  <si>
    <t>Suap e varianti prg e puc</t>
  </si>
  <si>
    <t>23/2018</t>
  </si>
  <si>
    <t>Gioberti Sporting</t>
  </si>
  <si>
    <t>Sistem area esterna, posti auto</t>
  </si>
  <si>
    <t>92/2018</t>
  </si>
  <si>
    <t>Suap ristruttr. Edilizia</t>
  </si>
  <si>
    <t>CALVI Massimo+Marco</t>
  </si>
  <si>
    <t>CALVI, CERVONI E ALTRI</t>
  </si>
  <si>
    <t>1164/2017</t>
  </si>
  <si>
    <t>Casa MonReve LR49/2009</t>
  </si>
  <si>
    <t>Vivaldi Donata</t>
  </si>
  <si>
    <t>9577</t>
  </si>
  <si>
    <t>accertamento conformità</t>
  </si>
  <si>
    <t>1839</t>
  </si>
  <si>
    <t>Zunino Tiziana</t>
  </si>
  <si>
    <t>suap campeggio carpenosa</t>
  </si>
  <si>
    <t>Tenute mf (Risso)</t>
  </si>
  <si>
    <t>suap realizzazione magazzino</t>
  </si>
  <si>
    <t>1257</t>
  </si>
  <si>
    <t>suap realizzazione cantina</t>
  </si>
  <si>
    <t>1833</t>
  </si>
  <si>
    <t>PRATICHE ULTIMATE</t>
  </si>
  <si>
    <t>Ristrutturazione RINNOVO</t>
  </si>
  <si>
    <t>Accert compat paesagg</t>
  </si>
  <si>
    <t>DUMENIL</t>
  </si>
  <si>
    <t>1353/2017</t>
  </si>
  <si>
    <t xml:space="preserve"> Piano casa villa sull'acqua</t>
  </si>
  <si>
    <t xml:space="preserve"> piano casa villa sull'acqua</t>
  </si>
  <si>
    <t>1204</t>
  </si>
  <si>
    <t>suap ristrutt scalo merci</t>
  </si>
  <si>
    <t>suap Nuova cotruzione uffici</t>
  </si>
  <si>
    <t/>
  </si>
  <si>
    <t>proroga NO IDRO</t>
  </si>
  <si>
    <t>Zunino Luca</t>
  </si>
  <si>
    <t>Piano casa A10</t>
  </si>
  <si>
    <t>FINREMO</t>
  </si>
  <si>
    <t>9582</t>
  </si>
  <si>
    <t>1304/2018</t>
  </si>
  <si>
    <t>224/2017</t>
  </si>
  <si>
    <t>260/2019</t>
  </si>
  <si>
    <t>Demolizioni 2</t>
  </si>
  <si>
    <t>206/2019</t>
  </si>
  <si>
    <t>MARZI</t>
  </si>
  <si>
    <t>balcone</t>
  </si>
  <si>
    <t>343/2019</t>
  </si>
  <si>
    <t>ALBERGHI Massimo</t>
  </si>
  <si>
    <t>BATTAGLIO RIVA3</t>
  </si>
  <si>
    <t>BERGVALL</t>
  </si>
  <si>
    <t>ampliamento piano casa</t>
  </si>
  <si>
    <t>12/2019</t>
  </si>
  <si>
    <t>ZUNINO LUCA</t>
  </si>
  <si>
    <t>1905</t>
  </si>
  <si>
    <t>suap serra loc. corneo</t>
  </si>
  <si>
    <t>EMANUELLI</t>
  </si>
  <si>
    <t>piano casa</t>
  </si>
  <si>
    <t>575/2019</t>
  </si>
  <si>
    <t>479/2019</t>
  </si>
  <si>
    <t xml:space="preserve">SCADENZA SCA agibilità </t>
  </si>
  <si>
    <t>113/2019</t>
  </si>
  <si>
    <t>101/2018</t>
  </si>
  <si>
    <t>Variante per autorimessa interrata</t>
  </si>
  <si>
    <t>01/2019</t>
  </si>
  <si>
    <t>Soc. Alberghi Europa</t>
  </si>
  <si>
    <t>CILA demolizioni</t>
  </si>
  <si>
    <t>208/2019</t>
  </si>
  <si>
    <t>CILA cambio dest uso</t>
  </si>
  <si>
    <t>984/2019</t>
  </si>
  <si>
    <t>SCIA cambio dest uso</t>
  </si>
  <si>
    <t>1029/2019</t>
  </si>
  <si>
    <t>varianti copertura</t>
  </si>
  <si>
    <t>707/2019</t>
  </si>
  <si>
    <t>Giò COSTRUZIONI</t>
  </si>
  <si>
    <t>piano casa abitazione</t>
  </si>
  <si>
    <t>652/2014</t>
  </si>
  <si>
    <t>1123/2019</t>
  </si>
  <si>
    <t>5/2019</t>
  </si>
  <si>
    <t>rifacimento muri sist terreno</t>
  </si>
  <si>
    <t>117/2017</t>
  </si>
  <si>
    <t>5/2018</t>
  </si>
  <si>
    <t>08178/2019</t>
  </si>
  <si>
    <t xml:space="preserve">dem. fabbricato e sist. area </t>
  </si>
  <si>
    <t xml:space="preserve">dem. fabbricato </t>
  </si>
  <si>
    <t>293/2019</t>
  </si>
  <si>
    <t xml:space="preserve">PLASTITAL
mapp.593 </t>
  </si>
  <si>
    <t>PLASTITAL
mapp. 1058</t>
  </si>
  <si>
    <t>291/2019</t>
  </si>
  <si>
    <t>Risso Marco</t>
  </si>
  <si>
    <t>belvedere e piscina a Imperia</t>
  </si>
  <si>
    <t>SCIA solai</t>
  </si>
  <si>
    <t>40/2020</t>
  </si>
  <si>
    <t>Villa RAI Portosole</t>
  </si>
  <si>
    <t>Viris spa</t>
  </si>
  <si>
    <t>260/2020</t>
  </si>
  <si>
    <t>AMORETTI Aldo</t>
  </si>
  <si>
    <t>SCIA alt PdC spostamento porta</t>
  </si>
  <si>
    <t>362/2020</t>
  </si>
  <si>
    <t>BERGER Hans</t>
  </si>
  <si>
    <t>389/2020</t>
  </si>
  <si>
    <t>Variante PdC</t>
  </si>
  <si>
    <t>425/2020</t>
  </si>
  <si>
    <t>Riqualificazione Hotel Europa</t>
  </si>
  <si>
    <t>443/2020</t>
  </si>
  <si>
    <t>Variante corso d'opera art 25</t>
  </si>
  <si>
    <t>436/2020</t>
  </si>
  <si>
    <t>5326</t>
  </si>
  <si>
    <t>10/2019</t>
  </si>
  <si>
    <t>664/2020</t>
  </si>
  <si>
    <t>37/2020</t>
  </si>
  <si>
    <t>1441/2019</t>
  </si>
  <si>
    <t>20-IT</t>
  </si>
  <si>
    <t>TANASE</t>
  </si>
  <si>
    <t xml:space="preserve"> magazzino agricolo</t>
  </si>
  <si>
    <t>292/2020</t>
  </si>
  <si>
    <t>PLASTITAL</t>
  </si>
  <si>
    <t>demolizione/rifacimento ingresso</t>
  </si>
  <si>
    <t>07764/2019</t>
  </si>
  <si>
    <t>1708 map.1058</t>
  </si>
  <si>
    <t>1708 map.593</t>
  </si>
  <si>
    <t>10089/2020</t>
  </si>
  <si>
    <t>BERGER</t>
  </si>
  <si>
    <t>247/2013</t>
  </si>
  <si>
    <t>1912 adami</t>
  </si>
  <si>
    <t>02295/2020</t>
  </si>
  <si>
    <t>variante - art. 25</t>
  </si>
  <si>
    <t>Ristrutt e ampliamento</t>
  </si>
  <si>
    <t>Modifica aperture e piscina</t>
  </si>
  <si>
    <t>BIESSE</t>
  </si>
  <si>
    <t>mutamento d'uso merci speciali</t>
  </si>
  <si>
    <t>SCIA varianti art 25</t>
  </si>
  <si>
    <t>4/2020</t>
  </si>
  <si>
    <t>9629/2020</t>
  </si>
  <si>
    <t>762/2020</t>
  </si>
  <si>
    <t>9684/2020</t>
  </si>
  <si>
    <t>7/2020</t>
  </si>
  <si>
    <t>38/2019</t>
  </si>
  <si>
    <t>variante piano casa abitazione</t>
  </si>
  <si>
    <t>20-DU</t>
  </si>
  <si>
    <t>Dumenil Marc Olivier Henri Pierre</t>
  </si>
  <si>
    <t>riqualificazione facciate</t>
  </si>
  <si>
    <t>11516-2020</t>
  </si>
  <si>
    <t>11510-2020</t>
  </si>
  <si>
    <t>non necessaria</t>
  </si>
  <si>
    <t>presentata scia completam</t>
  </si>
  <si>
    <t>Ginatta Capannone</t>
  </si>
  <si>
    <t>PdC cabina A</t>
  </si>
  <si>
    <t>13967/2021</t>
  </si>
  <si>
    <t>PdC cabina b</t>
  </si>
  <si>
    <t>13970/2021</t>
  </si>
  <si>
    <t>Minetto Bussana Marine</t>
  </si>
  <si>
    <t xml:space="preserve">PC </t>
  </si>
  <si>
    <t>dem e ricostr con delocalizzazione</t>
  </si>
  <si>
    <t>ricostr. fabbr. delocalizzato</t>
  </si>
  <si>
    <t>Bovio Corrado</t>
  </si>
  <si>
    <t>risan. Conservativo e modif. bucature</t>
  </si>
  <si>
    <t>29652/2021</t>
  </si>
  <si>
    <t>Ceriolo Paola</t>
  </si>
  <si>
    <t>manutenzione straordinaria</t>
  </si>
  <si>
    <t>15662/2021</t>
  </si>
  <si>
    <t xml:space="preserve">Abbo Marino </t>
  </si>
  <si>
    <t>realizzazione di parcheggi a raso</t>
  </si>
  <si>
    <t>1074/2021</t>
  </si>
  <si>
    <t>PDC</t>
  </si>
  <si>
    <t>Pozzi Roberto</t>
  </si>
  <si>
    <t>piscina veranda ingresso  modif bucature</t>
  </si>
  <si>
    <t>3593/2021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</si>
</sst>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9E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7" fillId="6" borderId="1" xfId="0" applyFont="1" applyFill="1" applyBorder="1" applyAlignment="1" applyProtection="1">
      <alignment horizontal="center" vertical="center"/>
      <protection locked="0"/>
    </xf>
    <xf numFmtId="14" fontId="6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14" fontId="0" fillId="0" borderId="0" xfId="0" applyNumberFormat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0" xfId="0" applyFo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14" fontId="4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0" xfId="0" applyNumberFormat="1" applyFont="1" applyBorder="1" applyAlignment="1" applyProtection="1">
      <alignment horizontal="center" vertical="center" wrapText="1"/>
      <protection locked="0"/>
    </xf>
    <xf numFmtId="14" fontId="4" fillId="7" borderId="1" xfId="0" applyNumberFormat="1" applyFont="1" applyFill="1" applyBorder="1" applyAlignment="1" applyProtection="1">
      <alignment horizontal="center" vertical="center" wrapText="1"/>
    </xf>
    <xf numFmtId="0" fontId="0" fillId="8" borderId="0" xfId="0" applyFill="1" applyProtection="1">
      <protection locked="0"/>
    </xf>
    <xf numFmtId="164" fontId="2" fillId="8" borderId="1" xfId="0" applyNumberFormat="1" applyFont="1" applyFill="1" applyBorder="1" applyAlignment="1" applyProtection="1">
      <alignment horizontal="center" vertical="center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49" fontId="2" fillId="8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Protection="1">
      <protection locked="0"/>
    </xf>
    <xf numFmtId="0" fontId="0" fillId="0" borderId="0" xfId="0" applyBorder="1" applyProtection="1">
      <protection locked="0"/>
    </xf>
    <xf numFmtId="0" fontId="5" fillId="0" borderId="0" xfId="0" applyFont="1" applyBorder="1" applyProtection="1">
      <protection locked="0"/>
    </xf>
    <xf numFmtId="14" fontId="0" fillId="0" borderId="0" xfId="0" applyNumberFormat="1" applyBorder="1" applyProtection="1">
      <protection locked="0"/>
    </xf>
    <xf numFmtId="14" fontId="5" fillId="0" borderId="0" xfId="0" applyNumberFormat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7" borderId="0" xfId="0" applyFont="1" applyFill="1" applyBorder="1" applyProtection="1">
      <protection locked="0"/>
    </xf>
    <xf numFmtId="0" fontId="0" fillId="0" borderId="1" xfId="0" applyBorder="1" applyProtection="1"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/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164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4" fillId="0" borderId="0" xfId="0" applyNumberFormat="1" applyFont="1" applyBorder="1" applyAlignment="1" applyProtection="1">
      <alignment horizontal="center" vertical="center" wrapText="1"/>
    </xf>
    <xf numFmtId="49" fontId="2" fillId="8" borderId="0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Protection="1">
      <protection locked="0"/>
    </xf>
  </cellXfs>
  <cellStyles count="1">
    <cellStyle name="Normale" xfId="0" builtinId="0"/>
  </cellStyles>
  <dxfs count="916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9" defaultPivotStyle="PivotStyleLight16"/>
  <colors>
    <mruColors>
      <color rgb="FF89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S145"/>
  <sheetViews>
    <sheetView topLeftCell="A14" zoomScale="70" zoomScaleNormal="70" workbookViewId="0">
      <pane ySplit="1005" topLeftCell="A49" activePane="bottomLeft"/>
      <selection activeCell="F14" sqref="F14"/>
      <selection pane="bottomLeft" activeCell="A28" sqref="A28:XFD28"/>
    </sheetView>
  </sheetViews>
  <sheetFormatPr defaultColWidth="9.140625" defaultRowHeight="15" x14ac:dyDescent="0.25"/>
  <cols>
    <col min="1" max="1" width="9" style="3" bestFit="1" customWidth="1"/>
    <col min="2" max="2" width="17.140625" style="3" customWidth="1"/>
    <col min="3" max="3" width="15.7109375" style="3" customWidth="1"/>
    <col min="4" max="4" width="12.85546875" style="3" customWidth="1"/>
    <col min="5" max="5" width="14.5703125" style="3" customWidth="1"/>
    <col min="6" max="6" width="15.28515625" style="3" customWidth="1"/>
    <col min="7" max="7" width="11.5703125" style="3" customWidth="1"/>
    <col min="8" max="8" width="13" style="4" customWidth="1"/>
    <col min="9" max="9" width="11.42578125" style="3" customWidth="1"/>
    <col min="10" max="10" width="14" style="4" customWidth="1"/>
    <col min="11" max="11" width="18.85546875" style="4" customWidth="1"/>
    <col min="12" max="12" width="11.28515625" style="4" customWidth="1"/>
    <col min="13" max="13" width="12.85546875" style="3" customWidth="1"/>
    <col min="14" max="14" width="11.85546875" style="3" bestFit="1" customWidth="1"/>
    <col min="15" max="15" width="11.85546875" style="3" customWidth="1"/>
    <col min="16" max="16" width="13.140625" style="3" customWidth="1"/>
    <col min="17" max="17" width="12.140625" style="3" customWidth="1"/>
    <col min="18" max="18" width="13.7109375" style="3" customWidth="1"/>
    <col min="19" max="20" width="10.7109375" style="3" bestFit="1" customWidth="1"/>
    <col min="21" max="16384" width="9.140625" style="3"/>
  </cols>
  <sheetData>
    <row r="1" spans="1:19" ht="25.5" customHeight="1" x14ac:dyDescent="0.25">
      <c r="A1" s="31"/>
      <c r="B1" s="1" t="s">
        <v>22</v>
      </c>
      <c r="C1" s="2">
        <f ca="1">TODAY()</f>
        <v>44399</v>
      </c>
      <c r="D1" s="31"/>
      <c r="E1" s="31"/>
      <c r="F1" s="31"/>
      <c r="G1" s="31"/>
      <c r="H1" s="35"/>
      <c r="I1" s="31"/>
      <c r="J1" s="35"/>
      <c r="K1" s="35"/>
      <c r="L1" s="35"/>
      <c r="M1" s="31"/>
      <c r="N1" s="31"/>
      <c r="O1" s="31"/>
      <c r="P1" s="31"/>
      <c r="Q1" s="31"/>
      <c r="R1" s="31"/>
      <c r="S1" s="31"/>
    </row>
    <row r="2" spans="1:19" x14ac:dyDescent="0.25">
      <c r="A2" s="31"/>
      <c r="B2" s="33"/>
      <c r="C2" s="33"/>
      <c r="D2" s="31"/>
      <c r="E2" s="31"/>
      <c r="F2" s="31"/>
      <c r="G2" s="31"/>
      <c r="H2" s="35"/>
      <c r="I2" s="31"/>
      <c r="J2" s="35"/>
      <c r="K2" s="35"/>
      <c r="L2" s="35"/>
      <c r="M2" s="31"/>
      <c r="N2" s="31"/>
      <c r="O2" s="31"/>
      <c r="P2" s="31"/>
      <c r="Q2" s="31"/>
      <c r="R2" s="31"/>
      <c r="S2" s="31"/>
    </row>
    <row r="3" spans="1:19" x14ac:dyDescent="0.25">
      <c r="A3" s="31"/>
      <c r="B3" s="31" t="s">
        <v>130</v>
      </c>
      <c r="C3" s="33"/>
      <c r="D3" s="33"/>
      <c r="E3" s="33"/>
      <c r="F3" s="33"/>
      <c r="G3" s="31"/>
      <c r="H3" s="31"/>
      <c r="I3" s="35"/>
      <c r="J3" s="31"/>
      <c r="K3" s="35"/>
      <c r="L3" s="35"/>
      <c r="M3" s="35"/>
      <c r="N3" s="31"/>
      <c r="O3" s="31"/>
      <c r="P3" s="31"/>
      <c r="Q3" s="31"/>
      <c r="R3" s="31"/>
      <c r="S3" s="31"/>
    </row>
    <row r="4" spans="1:19" x14ac:dyDescent="0.25">
      <c r="A4" s="31"/>
      <c r="B4" s="31" t="s">
        <v>131</v>
      </c>
      <c r="C4" s="33"/>
      <c r="D4" s="33"/>
      <c r="E4" s="33"/>
      <c r="F4" s="33"/>
      <c r="G4" s="31"/>
      <c r="H4" s="31"/>
      <c r="I4" s="35"/>
      <c r="J4" s="31"/>
      <c r="K4" s="35"/>
      <c r="L4" s="35"/>
      <c r="M4" s="35"/>
      <c r="N4" s="31"/>
      <c r="O4" s="31"/>
      <c r="P4" s="31"/>
      <c r="Q4" s="31"/>
      <c r="R4" s="31"/>
      <c r="S4" s="31"/>
    </row>
    <row r="5" spans="1:19" x14ac:dyDescent="0.25">
      <c r="A5" s="31"/>
      <c r="B5" s="31" t="s">
        <v>132</v>
      </c>
      <c r="C5" s="33"/>
      <c r="D5" s="33"/>
      <c r="E5" s="33"/>
      <c r="F5" s="33"/>
      <c r="G5" s="31"/>
      <c r="H5" s="31"/>
      <c r="I5" s="35"/>
      <c r="J5" s="31"/>
      <c r="K5" s="35"/>
      <c r="L5" s="35"/>
      <c r="M5" s="35"/>
      <c r="N5" s="31"/>
      <c r="O5" s="31"/>
      <c r="P5" s="31"/>
      <c r="Q5" s="31"/>
      <c r="R5" s="31"/>
      <c r="S5" s="31"/>
    </row>
    <row r="6" spans="1:19" x14ac:dyDescent="0.25">
      <c r="A6" s="31"/>
      <c r="B6" s="31" t="s">
        <v>133</v>
      </c>
      <c r="C6" s="33"/>
      <c r="D6" s="33"/>
      <c r="E6" s="33"/>
      <c r="F6" s="33"/>
      <c r="G6" s="31"/>
      <c r="H6" s="31"/>
      <c r="I6" s="35"/>
      <c r="J6" s="31"/>
      <c r="K6" s="35"/>
      <c r="L6" s="35"/>
      <c r="M6" s="35"/>
      <c r="N6" s="31"/>
      <c r="O6" s="31"/>
      <c r="P6" s="31"/>
      <c r="Q6" s="31"/>
      <c r="R6" s="31"/>
      <c r="S6" s="31"/>
    </row>
    <row r="7" spans="1:19" x14ac:dyDescent="0.25">
      <c r="B7" s="3" t="s">
        <v>8</v>
      </c>
      <c r="C7" s="5"/>
      <c r="D7" s="33"/>
      <c r="E7" s="5"/>
      <c r="F7" s="5"/>
      <c r="G7" s="31"/>
      <c r="H7" s="3"/>
      <c r="I7" s="4"/>
      <c r="J7" s="31"/>
      <c r="M7" s="4"/>
      <c r="N7" s="31"/>
    </row>
    <row r="8" spans="1:19" x14ac:dyDescent="0.25">
      <c r="B8" s="3" t="s">
        <v>10</v>
      </c>
      <c r="C8" s="5"/>
      <c r="D8" s="5"/>
      <c r="E8" s="5"/>
      <c r="F8" s="5"/>
      <c r="H8" s="3"/>
      <c r="I8" s="4"/>
      <c r="J8" s="3"/>
      <c r="M8" s="4"/>
    </row>
    <row r="9" spans="1:19" x14ac:dyDescent="0.25">
      <c r="A9" s="31"/>
      <c r="B9" s="31" t="s">
        <v>60</v>
      </c>
      <c r="C9" s="33"/>
      <c r="D9" s="33"/>
      <c r="E9" s="33"/>
      <c r="F9" s="33"/>
      <c r="G9" s="31"/>
      <c r="H9" s="31"/>
      <c r="I9" s="35"/>
      <c r="J9" s="31"/>
      <c r="K9" s="35"/>
      <c r="L9" s="35"/>
      <c r="M9" s="35"/>
      <c r="N9" s="31"/>
      <c r="O9" s="31"/>
      <c r="P9" s="31"/>
      <c r="Q9" s="31"/>
      <c r="R9" s="31"/>
      <c r="S9" s="31"/>
    </row>
    <row r="10" spans="1:19" x14ac:dyDescent="0.25">
      <c r="A10" s="31"/>
      <c r="B10" s="31"/>
      <c r="C10" s="33"/>
      <c r="D10" s="33"/>
      <c r="E10" s="33"/>
      <c r="F10" s="33"/>
      <c r="G10" s="31"/>
      <c r="H10" s="31"/>
      <c r="I10" s="35"/>
      <c r="J10" s="31"/>
      <c r="K10" s="31"/>
      <c r="L10" s="31"/>
      <c r="M10" s="35"/>
      <c r="N10" s="31"/>
      <c r="O10" s="31"/>
      <c r="P10" s="31"/>
      <c r="Q10" s="31"/>
      <c r="R10" s="31"/>
      <c r="S10" s="31"/>
    </row>
    <row r="11" spans="1:19" s="7" customFormat="1" x14ac:dyDescent="0.25">
      <c r="A11" s="32"/>
      <c r="B11" s="34" t="s">
        <v>23</v>
      </c>
      <c r="C11" s="34"/>
      <c r="D11" s="6"/>
      <c r="E11" s="34" t="s">
        <v>24</v>
      </c>
      <c r="F11" s="32"/>
      <c r="G11" s="8"/>
      <c r="H11" s="32" t="s">
        <v>25</v>
      </c>
      <c r="I11" s="32"/>
      <c r="J11" s="9"/>
      <c r="K11" s="32" t="s">
        <v>26</v>
      </c>
      <c r="L11" s="32"/>
      <c r="M11" s="32"/>
      <c r="N11" s="10"/>
      <c r="O11" s="32" t="s">
        <v>27</v>
      </c>
      <c r="P11" s="32"/>
      <c r="Q11" s="36"/>
      <c r="R11" s="32" t="s">
        <v>171</v>
      </c>
      <c r="S11" s="32"/>
    </row>
    <row r="12" spans="1:19" x14ac:dyDescent="0.25">
      <c r="A12" s="31"/>
      <c r="B12" s="33"/>
      <c r="C12" s="33"/>
      <c r="D12" s="33"/>
      <c r="E12" s="33"/>
      <c r="F12" s="31"/>
      <c r="G12" s="31"/>
      <c r="H12" s="35"/>
      <c r="I12" s="31"/>
      <c r="J12" s="35"/>
      <c r="K12" s="31"/>
      <c r="L12" s="31"/>
      <c r="M12" s="31"/>
      <c r="N12" s="31"/>
      <c r="O12" s="31"/>
      <c r="P12" s="31"/>
      <c r="Q12" s="31"/>
      <c r="R12" s="31"/>
      <c r="S12" s="31"/>
    </row>
    <row r="14" spans="1:19" s="16" customFormat="1" ht="57.75" customHeight="1" x14ac:dyDescent="0.25">
      <c r="A14" s="11" t="s">
        <v>38</v>
      </c>
      <c r="B14" s="11" t="s">
        <v>6</v>
      </c>
      <c r="C14" s="12" t="s">
        <v>9</v>
      </c>
      <c r="D14" s="12" t="s">
        <v>20</v>
      </c>
      <c r="E14" s="12" t="s">
        <v>16</v>
      </c>
      <c r="F14" s="13" t="s">
        <v>0</v>
      </c>
      <c r="G14" s="13" t="s">
        <v>19</v>
      </c>
      <c r="H14" s="14" t="s">
        <v>28</v>
      </c>
      <c r="I14" s="13" t="s">
        <v>1</v>
      </c>
      <c r="J14" s="14" t="s">
        <v>29</v>
      </c>
      <c r="K14" s="14" t="s">
        <v>30</v>
      </c>
      <c r="L14" s="12" t="s">
        <v>12</v>
      </c>
      <c r="M14" s="15" t="s">
        <v>5</v>
      </c>
      <c r="N14" s="13" t="s">
        <v>14</v>
      </c>
      <c r="O14" s="15" t="s">
        <v>15</v>
      </c>
      <c r="P14" s="15" t="s">
        <v>7</v>
      </c>
      <c r="Q14" s="15" t="s">
        <v>11</v>
      </c>
      <c r="R14" s="15" t="s">
        <v>207</v>
      </c>
      <c r="S14" s="13" t="s">
        <v>13</v>
      </c>
    </row>
    <row r="15" spans="1:19" s="19" customFormat="1" ht="25.5" customHeight="1" x14ac:dyDescent="0.25">
      <c r="A15" s="22">
        <v>2103</v>
      </c>
      <c r="B15" s="17" t="s">
        <v>308</v>
      </c>
      <c r="C15" s="17" t="s">
        <v>309</v>
      </c>
      <c r="D15" s="21" t="s">
        <v>310</v>
      </c>
      <c r="E15" s="18">
        <v>44389</v>
      </c>
      <c r="F15" s="17" t="s">
        <v>311</v>
      </c>
      <c r="G15" s="18"/>
      <c r="H15" s="20" t="str">
        <f>IF(G15="",(""),IF(F15="AUT_PAES",(G15+1825),IF(F15="AUT_IDRO",(""),IF(G15&lt;&gt;"",(G15+365),))))</f>
        <v/>
      </c>
      <c r="I15" s="18"/>
      <c r="J15" s="20" t="str">
        <f>IF(I15="",(""),IF(F15="PC",(I15+1095),IF(F15="DIA_SCIA_ALT_PC",(I15+1095),IF(F15="SCIA",(E15+1095),IF(F15="CILA",(E15+1095),IF(F15="AUT_IDRO",(G15+1095),("")))))))</f>
        <v/>
      </c>
      <c r="K15" s="20" t="str">
        <f>IF(J15&lt;&gt;"",(J15+60),(""))</f>
        <v/>
      </c>
      <c r="L15" s="18"/>
      <c r="M15" s="20" t="str">
        <f>IF(G15="",(""),IF(F15="AUT_IDRO",(G15+1095),(J15)))</f>
        <v/>
      </c>
      <c r="N15" s="18"/>
      <c r="O15" s="20" t="str">
        <f>IF(N15&lt;&gt;"",(N15+365),(""))</f>
        <v/>
      </c>
      <c r="P15" s="20" t="str">
        <f>IF(G15="",(""),IF(F15="AUT_PAES",(G15+2190),IF(F15&lt;&gt;"AUT_PAES",(""))))</f>
        <v/>
      </c>
      <c r="Q15" s="20" t="str">
        <f>IF(G15="",(""),IF(F15="AUT_IDRO",(G15+1095),IF(F15&lt;&gt;"AUT_IDRO",(""),)))</f>
        <v/>
      </c>
      <c r="R15" s="20" t="str">
        <f>IF(L15&lt;&gt;"",(L15+15),(""))</f>
        <v/>
      </c>
      <c r="S15" s="18"/>
    </row>
    <row r="16" spans="1:19" ht="25.5" customHeight="1" x14ac:dyDescent="0.25">
      <c r="A16" s="22">
        <v>706</v>
      </c>
      <c r="B16" s="17" t="s">
        <v>195</v>
      </c>
      <c r="C16" s="17" t="s">
        <v>32</v>
      </c>
      <c r="D16" s="21" t="s">
        <v>72</v>
      </c>
      <c r="E16" s="18">
        <v>42717</v>
      </c>
      <c r="F16" s="17" t="s">
        <v>17</v>
      </c>
      <c r="G16" s="18"/>
      <c r="H16" s="20" t="str">
        <f>IF(G16="",(""),IF(F16="AUT_PAES",(G16+1825),IF(F16="AUT_IDRO",(""),IF(G16&lt;&gt;"",(G16+365),))))</f>
        <v/>
      </c>
      <c r="I16" s="18"/>
      <c r="J16" s="20" t="str">
        <f>IF(I16="",(""),IF(F16="PC",(I16+1095),IF(F16="DIA_SCIA_ALT_PC",(I16+1095),IF(F16="SCIA",(E16+1095),IF(F16="CILA",(E16+1095),IF(F16="AUT_IDRO",(G16+1095),("")))))))</f>
        <v/>
      </c>
      <c r="K16" s="20" t="str">
        <f>IF(J16&lt;&gt;"",(J16+60),(""))</f>
        <v/>
      </c>
      <c r="L16" s="18"/>
      <c r="M16" s="20" t="str">
        <f>IF(G16="",(""),IF(F16="AUT_IDRO",(G16+1095),(J16)))</f>
        <v/>
      </c>
      <c r="N16" s="18"/>
      <c r="O16" s="20" t="str">
        <f>IF(N16&lt;&gt;"",(N16+365),(""))</f>
        <v/>
      </c>
      <c r="P16" s="20" t="str">
        <f>IF(G16="",(""),IF(F16="AUT_PAES",(G16+2190),IF(F16&lt;&gt;"AUT_PAES",(""))))</f>
        <v/>
      </c>
      <c r="Q16" s="20" t="str">
        <f>IF(G16="",(""),IF(F16="AUT_IDRO",(G16+1095),IF(F16&lt;&gt;"AUT_IDRO",(""),)))</f>
        <v/>
      </c>
      <c r="R16" s="20" t="str">
        <f>IF(L16&lt;&gt;"",(L16+15),(""))</f>
        <v/>
      </c>
      <c r="S16" s="18"/>
    </row>
    <row r="17" spans="1:19" ht="25.5" customHeight="1" x14ac:dyDescent="0.25">
      <c r="A17" s="22">
        <v>1911</v>
      </c>
      <c r="B17" s="17" t="s">
        <v>195</v>
      </c>
      <c r="C17" s="17" t="s">
        <v>143</v>
      </c>
      <c r="D17" s="21" t="s">
        <v>199</v>
      </c>
      <c r="E17" s="18">
        <v>43599</v>
      </c>
      <c r="F17" s="17" t="s">
        <v>17</v>
      </c>
      <c r="G17" s="18"/>
      <c r="H17" s="20" t="str">
        <f>IF(G17="",(""),IF(F17="AUT_PAES",(G17+1825),IF(F17="AUT_IDRO",(""),IF(G17&lt;&gt;"",(G17+365),))))</f>
        <v/>
      </c>
      <c r="I17" s="18"/>
      <c r="J17" s="20" t="str">
        <f>IF(I17="",(""),IF(F17="PC",(I17+1095),IF(F17="DIA_SCIA_ALT_PC",(I17+1095),IF(F17="SCIA",(E17+1095),IF(F17="CILA",(E17+1095),IF(F17="AUT_IDRO",(G17+1095),("")))))))</f>
        <v/>
      </c>
      <c r="K17" s="20" t="str">
        <f>IF(J17&lt;&gt;"",(J17+60),(""))</f>
        <v/>
      </c>
      <c r="L17" s="18"/>
      <c r="M17" s="20" t="str">
        <f>IF(G17="",(""),IF(F17="AUT_IDRO",(G17+1095),(J17)))</f>
        <v/>
      </c>
      <c r="N17" s="18"/>
      <c r="O17" s="20" t="str">
        <f>IF(N17&lt;&gt;"",(N17+365),(""))</f>
        <v/>
      </c>
      <c r="P17" s="20" t="str">
        <f>IF(G17="",(""),IF(F17="AUT_PAES",(G17+2190),IF(F17&lt;&gt;"AUT_PAES",(""))))</f>
        <v/>
      </c>
      <c r="Q17" s="20" t="str">
        <f>IF(G17="",(""),IF(F17="AUT_IDRO",(G17+1095),IF(F17&lt;&gt;"AUT_IDRO",(""),)))</f>
        <v/>
      </c>
      <c r="R17" s="20" t="str">
        <f>IF(L17&lt;&gt;"",(L17+15),(""))</f>
        <v/>
      </c>
      <c r="S17" s="18"/>
    </row>
    <row r="18" spans="1:19" ht="25.5" customHeight="1" x14ac:dyDescent="0.25">
      <c r="A18" s="22">
        <v>2005</v>
      </c>
      <c r="B18" s="17" t="s">
        <v>195</v>
      </c>
      <c r="C18" s="17" t="s">
        <v>275</v>
      </c>
      <c r="D18" s="21" t="s">
        <v>283</v>
      </c>
      <c r="E18" s="18">
        <v>43999</v>
      </c>
      <c r="F18" s="17" t="s">
        <v>17</v>
      </c>
      <c r="G18" s="18"/>
      <c r="H18" s="20" t="str">
        <f>IF(G18="",(""),IF(F18="AUT_PAES",(G18+1825),IF(F18="AUT_IDRO",(""),IF(G18&lt;&gt;"",(G18+365),))))</f>
        <v/>
      </c>
      <c r="I18" s="18"/>
      <c r="J18" s="20" t="str">
        <f>IF(I18="",(""),IF(F18="PC",(I18+1095),IF(F18="DIA_SCIA_ALT_PC",(I18+1095),IF(F18="SCIA",(E18+1095),IF(F18="CILA",(E18+1095),IF(F18="AUT_IDRO",(G18+1095),("")))))))</f>
        <v/>
      </c>
      <c r="K18" s="20" t="str">
        <f>IF(J18&lt;&gt;"",(J18+60),(""))</f>
        <v/>
      </c>
      <c r="L18" s="18"/>
      <c r="M18" s="20" t="str">
        <f>IF(G18="",(""),IF(F18="AUT_IDRO",(G18+1095),(J18)))</f>
        <v/>
      </c>
      <c r="N18" s="18"/>
      <c r="O18" s="20" t="str">
        <f>IF(N18&lt;&gt;"",(N18+365),(""))</f>
        <v/>
      </c>
      <c r="P18" s="20" t="str">
        <f>IF(G18="",(""),IF(F18="AUT_PAES",(G18+2190),IF(F18&lt;&gt;"AUT_PAES",(""))))</f>
        <v/>
      </c>
      <c r="Q18" s="20" t="str">
        <f>IF(G18="",(""),IF(F18="AUT_IDRO",(G18+1095),IF(F18&lt;&gt;"AUT_IDRO",(""),)))</f>
        <v/>
      </c>
      <c r="R18" s="20" t="str">
        <f>IF(L18&lt;&gt;"",(L18+15),(""))</f>
        <v/>
      </c>
      <c r="S18" s="18"/>
    </row>
    <row r="19" spans="1:19" ht="25.5" customHeight="1" x14ac:dyDescent="0.25">
      <c r="A19" s="22">
        <v>2005</v>
      </c>
      <c r="B19" s="17" t="s">
        <v>195</v>
      </c>
      <c r="C19" s="17" t="s">
        <v>275</v>
      </c>
      <c r="D19" s="21" t="s">
        <v>282</v>
      </c>
      <c r="E19" s="18">
        <v>43997</v>
      </c>
      <c r="F19" s="17" t="s">
        <v>2</v>
      </c>
      <c r="G19" s="18"/>
      <c r="H19" s="20" t="str">
        <f>IF(G19="",(""),IF(F19="AUT_PAES",(G19+1825),IF(F19="AUT_IDRO",(""),IF(G19&lt;&gt;"",(G19+365),))))</f>
        <v/>
      </c>
      <c r="I19" s="18"/>
      <c r="J19" s="20" t="str">
        <f>IF(I19="",(""),IF(F19="PC",(I19+1095),IF(F19="DIA_SCIA_ALT_PC",(I19+1095),IF(F19="SCIA",(E19+1095),IF(F19="CILA",(E19+1095),IF(F19="AUT_IDRO",(G19+1095),("")))))))</f>
        <v/>
      </c>
      <c r="K19" s="20" t="str">
        <f>IF(J19&lt;&gt;"",(J19+60),(""))</f>
        <v/>
      </c>
      <c r="L19" s="18"/>
      <c r="M19" s="20" t="str">
        <f>IF(G19="",(""),IF(F19="AUT_IDRO",(G19+1095),(J19)))</f>
        <v/>
      </c>
      <c r="N19" s="18"/>
      <c r="O19" s="20" t="str">
        <f>IF(N19&lt;&gt;"",(N19+365),(""))</f>
        <v/>
      </c>
      <c r="P19" s="20" t="str">
        <f>IF(G19="",(""),IF(F19="AUT_PAES",(G19+2190),IF(F19&lt;&gt;"AUT_PAES",(""))))</f>
        <v/>
      </c>
      <c r="Q19" s="20" t="str">
        <f>IF(G19="",(""),IF(F19="AUT_IDRO",(G19+1095),IF(F19&lt;&gt;"AUT_IDRO",(""),)))</f>
        <v/>
      </c>
      <c r="R19" s="20" t="str">
        <f>IF(L19&lt;&gt;"",(L19+15),(""))</f>
        <v/>
      </c>
      <c r="S19" s="18"/>
    </row>
    <row r="20" spans="1:19" ht="25.5" customHeight="1" x14ac:dyDescent="0.25">
      <c r="A20" s="22">
        <v>1911</v>
      </c>
      <c r="B20" s="17" t="s">
        <v>195</v>
      </c>
      <c r="C20" s="17" t="s">
        <v>143</v>
      </c>
      <c r="D20" s="21" t="s">
        <v>284</v>
      </c>
      <c r="E20" s="18">
        <v>43678</v>
      </c>
      <c r="F20" s="17" t="s">
        <v>3</v>
      </c>
      <c r="G20" s="18">
        <v>44047</v>
      </c>
      <c r="H20" s="20">
        <f>IF(G20="",(""),IF(F20="AUT_PAES",(G20+1825),IF(F20="AUT_IDRO",(""),IF(G20&lt;&gt;"",(G20+365),))))</f>
        <v>44412</v>
      </c>
      <c r="I20" s="18">
        <v>44102</v>
      </c>
      <c r="J20" s="20">
        <f>IF(I20="",(""),IF(F20="PC",(I20+1095),IF(F20="DIA_SCIA_ALT_PC",(I20+1095),IF(F20="SCIA",(E20+1095),IF(F20="CILA",(E20+1095),IF(F20="AUT_IDRO",(G20+1095),("")))))))</f>
        <v>44773</v>
      </c>
      <c r="K20" s="20">
        <f>IF(J20&lt;&gt;"",(J20+60),(""))</f>
        <v>44833</v>
      </c>
      <c r="L20" s="18"/>
      <c r="M20" s="20">
        <f>IF(G20="",(""),IF(F20="AUT_IDRO",(G20+1095),(J20)))</f>
        <v>44773</v>
      </c>
      <c r="N20" s="18"/>
      <c r="O20" s="20" t="str">
        <f>IF(N20&lt;&gt;"",(N20+365),(""))</f>
        <v/>
      </c>
      <c r="P20" s="20" t="str">
        <f>IF(G20="",(""),IF(F20="AUT_PAES",(G20+2190),IF(F20&lt;&gt;"AUT_PAES",(""))))</f>
        <v/>
      </c>
      <c r="Q20" s="20" t="str">
        <f>IF(G20="",(""),IF(F20="AUT_IDRO",(G20+1095),IF(F20&lt;&gt;"AUT_IDRO",(""),)))</f>
        <v/>
      </c>
      <c r="R20" s="20" t="str">
        <f>IF(L20&lt;&gt;"",(L20+15),(""))</f>
        <v/>
      </c>
      <c r="S20" s="18"/>
    </row>
    <row r="21" spans="1:19" ht="25.5" customHeight="1" x14ac:dyDescent="0.25">
      <c r="A21" s="22"/>
      <c r="B21" s="17" t="s">
        <v>243</v>
      </c>
      <c r="C21" s="17" t="s">
        <v>244</v>
      </c>
      <c r="D21" s="21" t="s">
        <v>245</v>
      </c>
      <c r="E21" s="18">
        <v>43929</v>
      </c>
      <c r="F21" s="17" t="s">
        <v>21</v>
      </c>
      <c r="G21" s="18">
        <v>43997</v>
      </c>
      <c r="H21" s="20">
        <f>IF(G21="",(""),IF(F21="AUT_PAES",(G21+1825),IF(F21="AUT_IDRO",(""),IF(G21&lt;&gt;"",(G21+365),))))</f>
        <v>44362</v>
      </c>
      <c r="I21" s="18">
        <v>44018</v>
      </c>
      <c r="J21" s="20">
        <f>IF(I21="",(""),IF(F21="PC",(I21+1095),IF(F21="DIA_SCIA_ALT_PC",(I21+1095),IF(F21="SCIA",(E21+1095),IF(F21="CILA",(E21+1095),IF(F21="AUT_IDRO",(G21+1095),("")))))))</f>
        <v>45113</v>
      </c>
      <c r="K21" s="20">
        <f>IF(J21&lt;&gt;"",(J21+60),(""))</f>
        <v>45173</v>
      </c>
      <c r="L21" s="18"/>
      <c r="M21" s="20">
        <f>IF(G21="",(""),IF(F21="AUT_IDRO",(G21+1095),(J21)))</f>
        <v>45113</v>
      </c>
      <c r="N21" s="18"/>
      <c r="O21" s="20" t="str">
        <f>IF(N21&lt;&gt;"",(N21+365),(""))</f>
        <v/>
      </c>
      <c r="P21" s="20" t="str">
        <f>IF(G21="",(""),IF(F21="AUT_PAES",(G21+2190),IF(F21&lt;&gt;"AUT_PAES",(""))))</f>
        <v/>
      </c>
      <c r="Q21" s="20" t="str">
        <f>IF(G21="",(""),IF(F21="AUT_IDRO",(G21+1095),IF(F21&lt;&gt;"AUT_IDRO",(""),)))</f>
        <v/>
      </c>
      <c r="R21" s="20" t="str">
        <f>IF(L21&lt;&gt;"",(L21+15),(""))</f>
        <v/>
      </c>
      <c r="S21" s="18"/>
    </row>
    <row r="22" spans="1:19" x14ac:dyDescent="0.25">
      <c r="A22" s="42" t="s">
        <v>271</v>
      </c>
      <c r="B22" s="43" t="s">
        <v>269</v>
      </c>
      <c r="C22" s="43" t="s">
        <v>204</v>
      </c>
      <c r="D22" s="38" t="s">
        <v>270</v>
      </c>
      <c r="E22" s="23">
        <v>41358</v>
      </c>
      <c r="F22" s="43" t="s">
        <v>2</v>
      </c>
      <c r="G22" s="23">
        <v>43686</v>
      </c>
      <c r="H22" s="45">
        <f>IF(G22="",(""),IF(F22="AUT_PAES",(G22+1825),IF(F22="AUT_IDRO",(""),IF(G22&lt;&gt;"",(G22+365),))))</f>
        <v>44051</v>
      </c>
      <c r="I22" s="23">
        <v>44047</v>
      </c>
      <c r="J22" s="45">
        <f>IF(I22="",(""),IF(F22="PC",(I22+1095),IF(F22="DIA_SCIA_ALT_PC",(I22+1095),IF(F22="SCIA",(E22+1095),IF(F22="CILA",(E22+1095),IF(F22="AUT_IDRO",(G22+1095),("")))))))</f>
        <v>45142</v>
      </c>
      <c r="K22" s="45">
        <f>IF(J22&lt;&gt;"",(J22+60),(""))</f>
        <v>45202</v>
      </c>
      <c r="L22" s="23"/>
      <c r="M22" s="45">
        <f>IF(G22="",(""),IF(F22="AUT_IDRO",(G22+1095),(J22)))</f>
        <v>45142</v>
      </c>
      <c r="N22" s="23"/>
      <c r="O22" s="45" t="str">
        <f>IF(N22&lt;&gt;"",(N22+365),(""))</f>
        <v/>
      </c>
      <c r="P22" s="45" t="str">
        <f>IF(G22="",(""),IF(F22="AUT_PAES",(G22+2190),IF(F22&lt;&gt;"AUT_PAES",(""))))</f>
        <v/>
      </c>
      <c r="Q22" s="45" t="str">
        <f>IF(G22="",(""),IF(F22="AUT_IDRO",(G22+1095),IF(F22&lt;&gt;"AUT_IDRO",(""),)))</f>
        <v/>
      </c>
      <c r="R22" s="45" t="str">
        <f>IF(L22&lt;&gt;"",(L22+15),(""))</f>
        <v/>
      </c>
      <c r="S22" s="23"/>
    </row>
    <row r="23" spans="1:19" ht="25.5" customHeight="1" x14ac:dyDescent="0.25">
      <c r="A23" s="22">
        <v>1912</v>
      </c>
      <c r="B23" s="17" t="s">
        <v>246</v>
      </c>
      <c r="C23" s="17" t="s">
        <v>248</v>
      </c>
      <c r="D23" s="21" t="s">
        <v>247</v>
      </c>
      <c r="E23" s="18">
        <v>43943</v>
      </c>
      <c r="F23" s="17" t="s">
        <v>2</v>
      </c>
      <c r="G23" s="18"/>
      <c r="H23" s="20" t="str">
        <f>IF(G23="",(""),IF(F23="AUT_PAES",(G23+1825),IF(F23="AUT_IDRO",(""),IF(G23&lt;&gt;"",(G23+365),))))</f>
        <v/>
      </c>
      <c r="I23" s="18"/>
      <c r="J23" s="20" t="str">
        <f>IF(I23="",(""),IF(F23="PC",(I23+1095),IF(F23="DIA_SCIA_ALT_PC",(I23+1095),IF(F23="SCIA",(E23+1095),IF(F23="CILA",(E23+1095),IF(F23="AUT_IDRO",(G23+1095),("")))))))</f>
        <v/>
      </c>
      <c r="K23" s="20" t="str">
        <f>IF(J23&lt;&gt;"",(J23+60),(""))</f>
        <v/>
      </c>
      <c r="L23" s="18"/>
      <c r="M23" s="20" t="str">
        <f>IF(G23="",(""),IF(F23="AUT_IDRO",(G23+1095),(J23)))</f>
        <v/>
      </c>
      <c r="N23" s="18"/>
      <c r="O23" s="20" t="str">
        <f>IF(N23&lt;&gt;"",(N23+365),(""))</f>
        <v/>
      </c>
      <c r="P23" s="20" t="str">
        <f>IF(G23="",(""),IF(F23="AUT_PAES",(G23+2190),IF(F23&lt;&gt;"AUT_PAES",(""))))</f>
        <v/>
      </c>
      <c r="Q23" s="20" t="str">
        <f>IF(G23="",(""),IF(F23="AUT_IDRO",(G23+1095),IF(F23&lt;&gt;"AUT_IDRO",(""),)))</f>
        <v/>
      </c>
      <c r="R23" s="20" t="str">
        <f>IF(L23&lt;&gt;"",(L23+15),(""))</f>
        <v/>
      </c>
      <c r="S23" s="18"/>
    </row>
    <row r="24" spans="1:19" ht="25.5" customHeight="1" x14ac:dyDescent="0.25">
      <c r="A24" s="22">
        <v>1809</v>
      </c>
      <c r="B24" s="17" t="s">
        <v>197</v>
      </c>
      <c r="C24" s="17" t="s">
        <v>198</v>
      </c>
      <c r="D24" s="21" t="s">
        <v>206</v>
      </c>
      <c r="E24" s="18">
        <v>43566</v>
      </c>
      <c r="F24" s="17" t="s">
        <v>2</v>
      </c>
      <c r="G24" s="18"/>
      <c r="H24" s="20" t="str">
        <f>IF(G24="",(""),IF(F24="AUT_PAES",(G24+1825),IF(F24="AUT_IDRO",(""),IF(G24&lt;&gt;"",(G24+365),))))</f>
        <v/>
      </c>
      <c r="I24" s="18"/>
      <c r="J24" s="20" t="str">
        <f>IF(I24="",(""),IF(F24="PC",(I24+1095),IF(F24="DIA_SCIA_ALT_PC",(I24+1095),IF(F24="SCIA",(E24+1095),IF(F24="CILA",(E24+1095),IF(F24="AUT_IDRO",(G24+1095),("")))))))</f>
        <v/>
      </c>
      <c r="K24" s="20" t="str">
        <f>IF(J24&lt;&gt;"",(J24+60),(""))</f>
        <v/>
      </c>
      <c r="L24" s="18"/>
      <c r="M24" s="20" t="str">
        <f>IF(G24="",(""),IF(F24="AUT_IDRO",(G24+1095),(J24)))</f>
        <v/>
      </c>
      <c r="N24" s="18"/>
      <c r="O24" s="20" t="str">
        <f>IF(N24&lt;&gt;"",(N24+365),(""))</f>
        <v/>
      </c>
      <c r="P24" s="20" t="str">
        <f>IF(G24="",(""),IF(F24="AUT_PAES",(G24+2190),IF(F24&lt;&gt;"AUT_PAES",(""))))</f>
        <v/>
      </c>
      <c r="Q24" s="20" t="str">
        <f>IF(G24="",(""),IF(F24="AUT_IDRO",(G24+1095),IF(F24&lt;&gt;"AUT_IDRO",(""),)))</f>
        <v/>
      </c>
      <c r="R24" s="20" t="str">
        <f>IF(L24&lt;&gt;"",(L24+15),(""))</f>
        <v/>
      </c>
      <c r="S24" s="18"/>
    </row>
    <row r="25" spans="1:19" ht="25.5" customHeight="1" x14ac:dyDescent="0.25">
      <c r="A25" s="22">
        <v>1908</v>
      </c>
      <c r="B25" s="17" t="s">
        <v>276</v>
      </c>
      <c r="C25" s="17" t="s">
        <v>277</v>
      </c>
      <c r="D25" s="21" t="s">
        <v>279</v>
      </c>
      <c r="E25" s="18">
        <v>43864</v>
      </c>
      <c r="F25" s="17" t="s">
        <v>2</v>
      </c>
      <c r="G25" s="18">
        <v>44035</v>
      </c>
      <c r="H25" s="20">
        <f>IF(G25="",(""),IF(F25="AUT_PAES",(G25+1825),IF(F25="AUT_IDRO",(""),IF(G25&lt;&gt;"",(G25+365),))))</f>
        <v>44400</v>
      </c>
      <c r="I25" s="18">
        <v>44082</v>
      </c>
      <c r="J25" s="20">
        <f>IF(I25="",(""),IF(F25="PC",(I25+1095),IF(F25="DIA_SCIA_ALT_PC",(I25+1095),IF(F25="SCIA",(E25+1095),IF(F25="CILA",(E25+1095),IF(F25="AUT_IDRO",(G25+1095),("")))))))</f>
        <v>45177</v>
      </c>
      <c r="K25" s="20">
        <f>IF(J25&lt;&gt;"",(J25+60),(""))</f>
        <v>45237</v>
      </c>
      <c r="L25" s="18"/>
      <c r="M25" s="20">
        <f>IF(G25="",(""),IF(F25="AUT_IDRO",(G25+1095),(J25)))</f>
        <v>45177</v>
      </c>
      <c r="N25" s="18"/>
      <c r="O25" s="20" t="str">
        <f>IF(N25&lt;&gt;"",(N25+365),(""))</f>
        <v/>
      </c>
      <c r="P25" s="20" t="str">
        <f>IF(G25="",(""),IF(F25="AUT_PAES",(G25+2190),IF(F25&lt;&gt;"AUT_PAES",(""))))</f>
        <v/>
      </c>
      <c r="Q25" s="20" t="str">
        <f>IF(G25="",(""),IF(F25="AUT_IDRO",(G25+1095),IF(F25&lt;&gt;"AUT_IDRO",(""),)))</f>
        <v/>
      </c>
      <c r="R25" s="20" t="str">
        <f>IF(L25&lt;&gt;"",(L25+15),(""))</f>
        <v/>
      </c>
      <c r="S25" s="18"/>
    </row>
    <row r="26" spans="1:19" ht="25.5" customHeight="1" x14ac:dyDescent="0.25">
      <c r="A26" s="22">
        <v>2011</v>
      </c>
      <c r="B26" s="17" t="s">
        <v>302</v>
      </c>
      <c r="C26" s="17" t="s">
        <v>303</v>
      </c>
      <c r="D26" s="21" t="s">
        <v>304</v>
      </c>
      <c r="E26" s="18">
        <v>44292</v>
      </c>
      <c r="F26" s="17" t="s">
        <v>21</v>
      </c>
      <c r="G26" s="18"/>
      <c r="H26" s="20" t="str">
        <f>IF(G26="",(""),IF(F26="AUT_PAES",(G26+1825),IF(F26="AUT_IDRO",(""),IF(G26&lt;&gt;"",(G26+365),))))</f>
        <v/>
      </c>
      <c r="I26" s="18">
        <v>44387</v>
      </c>
      <c r="J26" s="20">
        <f>IF(I26="",(""),IF(F26="PC",(I26+1095),IF(F26="DIA_SCIA_ALT_PC",(I26+1095),IF(F26="SCIA",(E26+1095),IF(F26="CILA",(E26+1095),IF(F26="AUT_IDRO",(G26+1095),("")))))))</f>
        <v>45482</v>
      </c>
      <c r="K26" s="20">
        <f>IF(J26&lt;&gt;"",(J26+60),(""))</f>
        <v>45542</v>
      </c>
      <c r="L26" s="18"/>
      <c r="M26" s="20" t="str">
        <f>IF(G26="",(""),IF(F26="AUT_IDRO",(G26+1095),(J26)))</f>
        <v/>
      </c>
      <c r="N26" s="18"/>
      <c r="O26" s="20" t="str">
        <f>IF(N26&lt;&gt;"",(N26+365),(""))</f>
        <v/>
      </c>
      <c r="P26" s="20" t="str">
        <f>IF(G26="",(""),IF(F26="AUT_PAES",(G26+2190),IF(F26&lt;&gt;"AUT_PAES",(""))))</f>
        <v/>
      </c>
      <c r="Q26" s="20" t="str">
        <f>IF(G26="",(""),IF(F26="AUT_IDRO",(G26+1095),IF(F26&lt;&gt;"AUT_IDRO",(""),)))</f>
        <v/>
      </c>
      <c r="R26" s="20" t="str">
        <f>IF(L26&lt;&gt;"",(L26+15),(""))</f>
        <v/>
      </c>
      <c r="S26" s="18"/>
    </row>
    <row r="27" spans="1:19" ht="25.5" customHeight="1" x14ac:dyDescent="0.25">
      <c r="A27" s="22">
        <v>1504</v>
      </c>
      <c r="B27" s="17" t="s">
        <v>74</v>
      </c>
      <c r="C27" s="17" t="s">
        <v>73</v>
      </c>
      <c r="D27" s="21" t="s">
        <v>75</v>
      </c>
      <c r="E27" s="18">
        <v>42760</v>
      </c>
      <c r="F27" s="17" t="s">
        <v>3</v>
      </c>
      <c r="G27" s="18"/>
      <c r="H27" s="20" t="str">
        <f>IF(G27="",(""),IF(F27="AUT_PAES",(G27+1825),IF(F27="AUT_IDRO",(""),IF(G27&lt;&gt;"",(G27+365),))))</f>
        <v/>
      </c>
      <c r="I27" s="18"/>
      <c r="J27" s="20" t="str">
        <f>IF(I27="",(""),IF(F27="PC",(I27+1095),IF(F27="DIA_SCIA_ALT_PC",(I27+1095),IF(F27="SCIA",(E27+1095),IF(F27="CILA",(E27+1095),IF(F27="AUT_IDRO",(G27+1095),("")))))))</f>
        <v/>
      </c>
      <c r="K27" s="20" t="str">
        <f>IF(J27&lt;&gt;"",(J27+60),(""))</f>
        <v/>
      </c>
      <c r="L27" s="18"/>
      <c r="M27" s="20" t="str">
        <f>IF(G27="",(""),IF(F27="AUT_IDRO",(G27+1095),(J27)))</f>
        <v/>
      </c>
      <c r="N27" s="18"/>
      <c r="O27" s="20" t="str">
        <f>IF(N27&lt;&gt;"",(N27+365),(""))</f>
        <v/>
      </c>
      <c r="P27" s="20" t="str">
        <f>IF(G27="",(""),IF(F27="AUT_PAES",(G27+2190),IF(F27&lt;&gt;"AUT_PAES",(""))))</f>
        <v/>
      </c>
      <c r="Q27" s="20" t="str">
        <f>IF(G27="",(""),IF(F27="AUT_IDRO",(G27+1095),IF(F27&lt;&gt;"AUT_IDRO",(""),)))</f>
        <v/>
      </c>
      <c r="R27" s="20" t="str">
        <f>IF(L27&lt;&gt;"",(L27+15),(""))</f>
        <v/>
      </c>
      <c r="S27" s="18"/>
    </row>
    <row r="28" spans="1:19" ht="25.5" customHeight="1" x14ac:dyDescent="0.25">
      <c r="A28" s="22"/>
      <c r="B28" s="17" t="s">
        <v>156</v>
      </c>
      <c r="C28" s="17" t="s">
        <v>159</v>
      </c>
      <c r="D28" s="21" t="s">
        <v>158</v>
      </c>
      <c r="E28" s="18">
        <v>43054</v>
      </c>
      <c r="F28" s="17" t="s">
        <v>2</v>
      </c>
      <c r="G28" s="18">
        <v>43529</v>
      </c>
      <c r="H28" s="20">
        <f>IF(G28="",(""),IF(F28="AUT_PAES",(G28+1825),IF(F28="AUT_IDRO",(""),IF(G28&lt;&gt;"",(G28+365),))))</f>
        <v>43894</v>
      </c>
      <c r="I28" s="18">
        <v>43532</v>
      </c>
      <c r="J28" s="20">
        <f>IF(I28="",(""),IF(F28="PC",(I28+1095),IF(F28="DIA_SCIA_ALT_PC",(I28+1095),IF(F28="SCIA",(E28+1095),IF(F28="CILA",(E28+1095),IF(F28="AUT_IDRO",(G28+1095),("")))))))</f>
        <v>44627</v>
      </c>
      <c r="K28" s="20">
        <f>IF(J28&lt;&gt;"",(J28+60),(""))</f>
        <v>44687</v>
      </c>
      <c r="L28" s="18"/>
      <c r="M28" s="20">
        <f>IF(G28="",(""),IF(F28="AUT_IDRO",(G28+1095),(J28)))</f>
        <v>44627</v>
      </c>
      <c r="N28" s="18"/>
      <c r="O28" s="20" t="str">
        <f>IF(N28&lt;&gt;"",(N28+365),(""))</f>
        <v/>
      </c>
      <c r="P28" s="20" t="str">
        <f>IF(G28="",(""),IF(F28="AUT_PAES",(G28+2190),IF(F28&lt;&gt;"AUT_PAES",(""))))</f>
        <v/>
      </c>
      <c r="Q28" s="20" t="str">
        <f>IF(G28="",(""),IF(F28="AUT_IDRO",(G28+1095),IF(F28&lt;&gt;"AUT_IDRO",(""),)))</f>
        <v/>
      </c>
      <c r="R28" s="20" t="str">
        <f>IF(L28&lt;&gt;"",(L28+15),(""))</f>
        <v/>
      </c>
      <c r="S28" s="18"/>
    </row>
    <row r="29" spans="1:19" ht="25.5" customHeight="1" x14ac:dyDescent="0.25">
      <c r="A29" s="22"/>
      <c r="B29" s="17" t="s">
        <v>156</v>
      </c>
      <c r="C29" s="17" t="s">
        <v>159</v>
      </c>
      <c r="D29" s="21" t="s">
        <v>158</v>
      </c>
      <c r="E29" s="18">
        <v>43054</v>
      </c>
      <c r="F29" s="17" t="s">
        <v>17</v>
      </c>
      <c r="G29" s="18">
        <v>43376</v>
      </c>
      <c r="H29" s="20">
        <f>IF(G29="",(""),IF(F29="AUT_PAES",(G29+1825),IF(F29="AUT_IDRO",(""),IF(G29&lt;&gt;"",(G29+365),))))</f>
        <v>45201</v>
      </c>
      <c r="I29" s="18"/>
      <c r="J29" s="20" t="str">
        <f>IF(I29="",(""),IF(F29="PC",(I29+1095),IF(F29="DIA_SCIA_ALT_PC",(I29+1095),IF(F29="SCIA",(E29+1095),IF(F29="CILA",(E29+1095),IF(F29="AUT_IDRO",(G29+1095),("")))))))</f>
        <v/>
      </c>
      <c r="K29" s="20" t="str">
        <f>IF(J29&lt;&gt;"",(J29+60),(""))</f>
        <v/>
      </c>
      <c r="L29" s="18"/>
      <c r="M29" s="20" t="str">
        <f>IF(G29="",(""),IF(F29="AUT_IDRO",(G29+1095),(J29)))</f>
        <v/>
      </c>
      <c r="N29" s="18"/>
      <c r="O29" s="20" t="str">
        <f>IF(N29&lt;&gt;"",(N29+365),(""))</f>
        <v/>
      </c>
      <c r="P29" s="20">
        <f>IF(G29="",(""),IF(F29="AUT_PAES",(G29+2190),IF(F29&lt;&gt;"AUT_PAES",(""))))</f>
        <v>45566</v>
      </c>
      <c r="Q29" s="20" t="str">
        <f>IF(G29="",(""),IF(F29="AUT_IDRO",(G29+1095),IF(F29&lt;&gt;"AUT_IDRO",(""),)))</f>
        <v/>
      </c>
      <c r="R29" s="20" t="str">
        <f>IF(L29&lt;&gt;"",(L29+15),(""))</f>
        <v/>
      </c>
      <c r="S29" s="18"/>
    </row>
    <row r="30" spans="1:19" ht="25.5" customHeight="1" x14ac:dyDescent="0.25">
      <c r="A30" s="22"/>
      <c r="B30" s="17" t="s">
        <v>157</v>
      </c>
      <c r="C30" s="17" t="s">
        <v>143</v>
      </c>
      <c r="D30" s="21" t="s">
        <v>144</v>
      </c>
      <c r="E30" s="18">
        <v>43293</v>
      </c>
      <c r="F30" s="17" t="s">
        <v>17</v>
      </c>
      <c r="G30" s="18">
        <v>43867</v>
      </c>
      <c r="H30" s="20">
        <f>IF(G30="",(""),IF(F30="AUT_PAES",(G30+1825),IF(F30="AUT_IDRO",(""),IF(G30&lt;&gt;"",(G30+365),))))</f>
        <v>45692</v>
      </c>
      <c r="I30" s="18"/>
      <c r="J30" s="20" t="str">
        <f>IF(I30="",(""),IF(F30="PC",(I30+1095),IF(F30="DIA_SCIA_ALT_PC",(I30+1095),IF(F30="SCIA",(E30+1095),IF(F30="CILA",(E30+1095),IF(F30="AUT_IDRO",(G30+1095),("")))))))</f>
        <v/>
      </c>
      <c r="K30" s="20" t="str">
        <f>IF(J30&lt;&gt;"",(J30+60),(""))</f>
        <v/>
      </c>
      <c r="L30" s="18"/>
      <c r="M30" s="20" t="str">
        <f>IF(G30="",(""),IF(F30="AUT_IDRO",(G30+1095),(J30)))</f>
        <v/>
      </c>
      <c r="N30" s="18"/>
      <c r="O30" s="20" t="str">
        <f>IF(N30&lt;&gt;"",(N30+365),(""))</f>
        <v/>
      </c>
      <c r="P30" s="20">
        <f>IF(G30="",(""),IF(F30="AUT_PAES",(G30+2190),IF(F30&lt;&gt;"AUT_PAES",(""))))</f>
        <v>46057</v>
      </c>
      <c r="Q30" s="20" t="str">
        <f>IF(G30="",(""),IF(F30="AUT_IDRO",(G30+1095),IF(F30&lt;&gt;"AUT_IDRO",(""),)))</f>
        <v/>
      </c>
      <c r="R30" s="20" t="str">
        <f>IF(L30&lt;&gt;"",(L30+15),(""))</f>
        <v/>
      </c>
      <c r="S30" s="18"/>
    </row>
    <row r="31" spans="1:19" ht="25.5" customHeight="1" x14ac:dyDescent="0.25">
      <c r="A31" s="22"/>
      <c r="B31" s="17" t="s">
        <v>157</v>
      </c>
      <c r="C31" s="17" t="s">
        <v>143</v>
      </c>
      <c r="D31" s="21" t="s">
        <v>144</v>
      </c>
      <c r="E31" s="18"/>
      <c r="F31" s="17" t="s">
        <v>3</v>
      </c>
      <c r="G31" s="18"/>
      <c r="H31" s="20" t="str">
        <f>IF(G31="",(""),IF(F31="AUT_PAES",(G31+1825),IF(F31="AUT_IDRO",(""),IF(G31&lt;&gt;"",(G31+365),))))</f>
        <v/>
      </c>
      <c r="I31" s="18"/>
      <c r="J31" s="20" t="str">
        <f>IF(I31="",(""),IF(F31="PC",(I31+1095),IF(F31="DIA_SCIA_ALT_PC",(I31+1095),IF(F31="SCIA",(E31+1095),IF(F31="CILA",(E31+1095),IF(F31="AUT_IDRO",(G31+1095),("")))))))</f>
        <v/>
      </c>
      <c r="K31" s="20" t="str">
        <f>IF(J31&lt;&gt;"",(J31+60),(""))</f>
        <v/>
      </c>
      <c r="L31" s="18"/>
      <c r="M31" s="20" t="str">
        <f>IF(G31="",(""),IF(F31="AUT_IDRO",(G31+1095),(J31)))</f>
        <v/>
      </c>
      <c r="N31" s="18"/>
      <c r="O31" s="20" t="str">
        <f>IF(N31&lt;&gt;"",(N31+365),(""))</f>
        <v/>
      </c>
      <c r="P31" s="20" t="str">
        <f>IF(G31="",(""),IF(F31="AUT_PAES",(G31+2190),IF(F31&lt;&gt;"AUT_PAES",(""))))</f>
        <v/>
      </c>
      <c r="Q31" s="20" t="str">
        <f>IF(G31="",(""),IF(F31="AUT_IDRO",(G31+1095),IF(F31&lt;&gt;"AUT_IDRO",(""),)))</f>
        <v/>
      </c>
      <c r="R31" s="20" t="str">
        <f>IF(L31&lt;&gt;"",(L31+15),(""))</f>
        <v/>
      </c>
      <c r="S31" s="18"/>
    </row>
    <row r="32" spans="1:19" ht="25.5" customHeight="1" x14ac:dyDescent="0.25">
      <c r="A32" s="22"/>
      <c r="B32" s="17" t="s">
        <v>305</v>
      </c>
      <c r="C32" s="17" t="s">
        <v>306</v>
      </c>
      <c r="D32" s="21" t="s">
        <v>307</v>
      </c>
      <c r="E32" s="18">
        <v>44379</v>
      </c>
      <c r="F32" s="17" t="s">
        <v>4</v>
      </c>
      <c r="G32" s="18"/>
      <c r="H32" s="20" t="str">
        <f>IF(G32="",(""),IF(F32="AUT_PAES",(G32+1825),IF(F32="AUT_IDRO",(""),IF(G32&lt;&gt;"",(G32+365),))))</f>
        <v/>
      </c>
      <c r="I32" s="18">
        <v>44389</v>
      </c>
      <c r="J32" s="20">
        <f>IF(I32="",(""),IF(F32="PC",(I32+1095),IF(F32="DIA_SCIA_ALT_PC",(I32+1095),IF(F32="SCIA",(E32+1095),IF(F32="CILA",(E32+1095),IF(F32="AUT_IDRO",(G32+1095),("")))))))</f>
        <v>45474</v>
      </c>
      <c r="K32" s="20">
        <f>IF(J32&lt;&gt;"",(J32+60),(""))</f>
        <v>45534</v>
      </c>
      <c r="L32" s="18"/>
      <c r="M32" s="20" t="str">
        <f>IF(G32="",(""),IF(F32="AUT_IDRO",(G32+1095),(J32)))</f>
        <v/>
      </c>
      <c r="N32" s="18"/>
      <c r="O32" s="20" t="str">
        <f>IF(N32&lt;&gt;"",(N32+365),(""))</f>
        <v/>
      </c>
      <c r="P32" s="20" t="str">
        <f>IF(G32="",(""),IF(F32="AUT_PAES",(G32+2190),IF(F32&lt;&gt;"AUT_PAES",(""))))</f>
        <v/>
      </c>
      <c r="Q32" s="20" t="str">
        <f>IF(G32="",(""),IF(F32="AUT_IDRO",(G32+1095),IF(F32&lt;&gt;"AUT_IDRO",(""),)))</f>
        <v/>
      </c>
      <c r="R32" s="20" t="str">
        <f>IF(L32&lt;&gt;"",(L32+15),(""))</f>
        <v/>
      </c>
      <c r="S32" s="18"/>
    </row>
    <row r="33" spans="1:19" ht="25.5" customHeight="1" x14ac:dyDescent="0.25">
      <c r="A33" s="22">
        <v>316</v>
      </c>
      <c r="B33" s="17" t="s">
        <v>101</v>
      </c>
      <c r="C33" s="17" t="s">
        <v>36</v>
      </c>
      <c r="D33" s="21" t="s">
        <v>257</v>
      </c>
      <c r="E33" s="18">
        <v>43915</v>
      </c>
      <c r="F33" s="17" t="s">
        <v>17</v>
      </c>
      <c r="G33" s="18"/>
      <c r="H33" s="20" t="str">
        <f>IF(G33="",(""),IF(F33="AUT_PAES",(G33+1825),IF(F33="AUT_IDRO",(""),IF(G33&lt;&gt;"",(G33+365),))))</f>
        <v/>
      </c>
      <c r="I33" s="18"/>
      <c r="J33" s="20" t="str">
        <f>IF(I33="",(""),IF(F33="PC",(I33+1095),IF(F33="DIA_SCIA_ALT_PC",(I33+1095),IF(F33="SCIA",(E33+1095),IF(F33="CILA",(E33+1095),IF(F33="AUT_IDRO",(G33+1095),("")))))))</f>
        <v/>
      </c>
      <c r="K33" s="20" t="str">
        <f>IF(J33&lt;&gt;"",(J33+60),(""))</f>
        <v/>
      </c>
      <c r="L33" s="18"/>
      <c r="M33" s="20" t="str">
        <f>IF(G33="",(""),IF(F33="AUT_IDRO",(G33+1095),(J33)))</f>
        <v/>
      </c>
      <c r="N33" s="18"/>
      <c r="O33" s="20" t="str">
        <f>IF(N33&lt;&gt;"",(N33+365),(""))</f>
        <v/>
      </c>
      <c r="P33" s="20" t="str">
        <f>IF(G33="",(""),IF(F33="AUT_PAES",(G33+2190),IF(F33&lt;&gt;"AUT_PAES",(""))))</f>
        <v/>
      </c>
      <c r="Q33" s="20" t="str">
        <f>IF(G33="",(""),IF(F33="AUT_IDRO",(G33+1095),IF(F33&lt;&gt;"AUT_IDRO",(""),)))</f>
        <v/>
      </c>
      <c r="R33" s="20" t="str">
        <f>IF(L33&lt;&gt;"",(L33+15),(""))</f>
        <v/>
      </c>
      <c r="S33" s="18"/>
    </row>
    <row r="34" spans="1:19" ht="25.5" customHeight="1" x14ac:dyDescent="0.25">
      <c r="A34" s="22">
        <v>316</v>
      </c>
      <c r="B34" s="17" t="s">
        <v>101</v>
      </c>
      <c r="C34" s="17" t="s">
        <v>36</v>
      </c>
      <c r="D34" s="21"/>
      <c r="E34" s="18">
        <v>44049</v>
      </c>
      <c r="F34" s="17" t="s">
        <v>2</v>
      </c>
      <c r="G34" s="18"/>
      <c r="H34" s="20" t="str">
        <f>IF(G34="",(""),IF(F34="AUT_PAES",(G34+1825),IF(F34="AUT_IDRO",(""),IF(G34&lt;&gt;"",(G34+365),))))</f>
        <v/>
      </c>
      <c r="I34" s="18"/>
      <c r="J34" s="20" t="str">
        <f>IF(I34="",(""),IF(F34="PC",(I34+1095),IF(F34="DIA_SCIA_ALT_PC",(I34+1095),IF(F34="SCIA",(E34+1095),IF(F34="CILA",(E34+1095),IF(F34="AUT_IDRO",(G34+1095),("")))))))</f>
        <v/>
      </c>
      <c r="K34" s="20" t="str">
        <f>IF(J34&lt;&gt;"",(J34+60),(""))</f>
        <v/>
      </c>
      <c r="L34" s="18"/>
      <c r="M34" s="20" t="str">
        <f>IF(G34="",(""),IF(F34="AUT_IDRO",(G34+1095),(J34)))</f>
        <v/>
      </c>
      <c r="N34" s="18"/>
      <c r="O34" s="20" t="str">
        <f>IF(N34&lt;&gt;"",(N34+365),(""))</f>
        <v/>
      </c>
      <c r="P34" s="20" t="str">
        <f>IF(G34="",(""),IF(F34="AUT_PAES",(G34+2190),IF(F34&lt;&gt;"AUT_PAES",(""))))</f>
        <v/>
      </c>
      <c r="Q34" s="20" t="str">
        <f>IF(G34="",(""),IF(F34="AUT_IDRO",(G34+1095),IF(F34&lt;&gt;"AUT_IDRO",(""),)))</f>
        <v/>
      </c>
      <c r="R34" s="20" t="str">
        <f>IF(L34&lt;&gt;"",(L34+15),(""))</f>
        <v/>
      </c>
      <c r="S34" s="18"/>
    </row>
    <row r="35" spans="1:19" ht="25.5" customHeight="1" x14ac:dyDescent="0.25">
      <c r="A35" s="22">
        <v>1712</v>
      </c>
      <c r="B35" s="17" t="s">
        <v>174</v>
      </c>
      <c r="C35" s="17" t="s">
        <v>176</v>
      </c>
      <c r="D35" s="21" t="s">
        <v>175</v>
      </c>
      <c r="E35" s="18">
        <v>43098</v>
      </c>
      <c r="F35" s="17" t="s">
        <v>17</v>
      </c>
      <c r="G35" s="18">
        <v>43685</v>
      </c>
      <c r="H35" s="20">
        <f>IF(G35="",(""),IF(F35="AUT_PAES",(G35+1825),IF(F35="AUT_IDRO",(""),IF(G35&lt;&gt;"",(G35+365),))))</f>
        <v>45510</v>
      </c>
      <c r="I35" s="18">
        <v>44032</v>
      </c>
      <c r="J35" s="20" t="str">
        <f>IF(I35="",(""),IF(F35="PC",(I35+1095),IF(F35="DIA_SCIA_ALT_PC",(I35+1095),IF(F35="SCIA",(E35+1095),IF(F35="CILA",(E35+1095),IF(F35="AUT_IDRO",(G35+1095),("")))))))</f>
        <v/>
      </c>
      <c r="K35" s="20" t="str">
        <f>IF(J35&lt;&gt;"",(J35+60),(""))</f>
        <v/>
      </c>
      <c r="L35" s="18"/>
      <c r="M35" s="20" t="str">
        <f>IF(G35="",(""),IF(F35="AUT_IDRO",(G35+1095),(J35)))</f>
        <v/>
      </c>
      <c r="N35" s="18"/>
      <c r="O35" s="20" t="str">
        <f>IF(N35&lt;&gt;"",(N35+365),(""))</f>
        <v/>
      </c>
      <c r="P35" s="20">
        <f>IF(G35="",(""),IF(F35="AUT_PAES",(G35+2190),IF(F35&lt;&gt;"AUT_PAES",(""))))</f>
        <v>45875</v>
      </c>
      <c r="Q35" s="20" t="str">
        <f>IF(G35="",(""),IF(F35="AUT_IDRO",(G35+1095),IF(F35&lt;&gt;"AUT_IDRO",(""),)))</f>
        <v/>
      </c>
      <c r="R35" s="20" t="str">
        <f>IF(L35&lt;&gt;"",(L35+15),(""))</f>
        <v/>
      </c>
      <c r="S35" s="18"/>
    </row>
    <row r="36" spans="1:19" ht="25.5" customHeight="1" x14ac:dyDescent="0.25">
      <c r="A36" s="22">
        <v>1712</v>
      </c>
      <c r="B36" s="17" t="s">
        <v>174</v>
      </c>
      <c r="C36" s="17" t="s">
        <v>177</v>
      </c>
      <c r="D36" s="21" t="s">
        <v>175</v>
      </c>
      <c r="E36" s="18">
        <v>43098</v>
      </c>
      <c r="F36" s="17" t="s">
        <v>2</v>
      </c>
      <c r="G36" s="18">
        <v>43686</v>
      </c>
      <c r="H36" s="20">
        <f>IF(G36="",(""),IF(F36="AUT_PAES",(G36+1825),IF(F36="AUT_IDRO",(""),IF(G36&lt;&gt;"",(G36+365),))))</f>
        <v>44051</v>
      </c>
      <c r="I36" s="18">
        <v>44032</v>
      </c>
      <c r="J36" s="20">
        <f>IF(I36="",(""),IF(F36="PC",(I36+1095),IF(F36="DIA_SCIA_ALT_PC",(I36+1095),IF(F36="SCIA",(E36+1095),IF(F36="CILA",(E36+1095),IF(F36="AUT_IDRO",(G36+1095),("")))))))</f>
        <v>45127</v>
      </c>
      <c r="K36" s="20">
        <f>IF(J36&lt;&gt;"",(J36+60),(""))</f>
        <v>45187</v>
      </c>
      <c r="L36" s="18"/>
      <c r="M36" s="20">
        <f>IF(G36="",(""),IF(F36="AUT_IDRO",(G36+1095),(J36)))</f>
        <v>45127</v>
      </c>
      <c r="N36" s="18"/>
      <c r="O36" s="20" t="str">
        <f>IF(N36&lt;&gt;"",(N36+365),(""))</f>
        <v/>
      </c>
      <c r="P36" s="20" t="str">
        <f>IF(G36="",(""),IF(F36="AUT_PAES",(G36+2190),IF(F36&lt;&gt;"AUT_PAES",(""))))</f>
        <v/>
      </c>
      <c r="Q36" s="20" t="str">
        <f>IF(G36="",(""),IF(F36="AUT_IDRO",(G36+1095),IF(F36&lt;&gt;"AUT_IDRO",(""),)))</f>
        <v/>
      </c>
      <c r="R36" s="20" t="str">
        <f>IF(L36&lt;&gt;"",(L36+15),(""))</f>
        <v/>
      </c>
      <c r="S36" s="18"/>
    </row>
    <row r="37" spans="1:19" ht="25.5" customHeight="1" x14ac:dyDescent="0.25">
      <c r="A37" s="22" t="s">
        <v>286</v>
      </c>
      <c r="B37" s="17" t="s">
        <v>287</v>
      </c>
      <c r="C37" s="17" t="s">
        <v>288</v>
      </c>
      <c r="D37" s="44" t="s">
        <v>289</v>
      </c>
      <c r="E37" s="18">
        <v>44132</v>
      </c>
      <c r="F37" s="17" t="s">
        <v>17</v>
      </c>
      <c r="G37" s="18">
        <v>44132</v>
      </c>
      <c r="H37" s="20">
        <f>IF(G37="",(""),IF(F37="AUT_PAES",(G37+1825),IF(F37="AUT_IDRO",(""),IF(G37&lt;&gt;"",(G37+365),))))</f>
        <v>45957</v>
      </c>
      <c r="I37" s="18">
        <v>44252</v>
      </c>
      <c r="J37" s="20" t="str">
        <f>IF(I37="",(""),IF(F37="PC",(I37+1095),IF(F37="DIA_SCIA_ALT_PC",(I37+1095),IF(F37="SCIA",(E37+1095),IF(F37="CILA",(E37+1095),IF(F37="AUT_IDRO",(G37+1095),("")))))))</f>
        <v/>
      </c>
      <c r="K37" s="20" t="str">
        <f>IF(J37&lt;&gt;"",(J37+60),(""))</f>
        <v/>
      </c>
      <c r="L37" s="18"/>
      <c r="M37" s="20" t="str">
        <f>IF(G37="",(""),IF(F37="AUT_IDRO",(G37+1095),(J37)))</f>
        <v/>
      </c>
      <c r="N37" s="23"/>
      <c r="O37" s="20" t="str">
        <f>IF(N37&lt;&gt;"",(N37+365),(""))</f>
        <v/>
      </c>
      <c r="P37" s="20">
        <f>IF(G37="",(""),IF(F37="AUT_PAES",(G37+2190),IF(F37&lt;&gt;"AUT_PAES",(""))))</f>
        <v>46322</v>
      </c>
      <c r="Q37" s="20" t="str">
        <f>IF(G37="",(""),IF(F37="AUT_IDRO",(G37+1095),IF(F37&lt;&gt;"AUT_IDRO",(""),)))</f>
        <v/>
      </c>
      <c r="R37" s="20" t="str">
        <f>IF(L37&lt;&gt;"",(L37+15),(""))</f>
        <v/>
      </c>
      <c r="S37" s="18"/>
    </row>
    <row r="38" spans="1:19" ht="25.5" customHeight="1" x14ac:dyDescent="0.25">
      <c r="A38" s="22" t="s">
        <v>286</v>
      </c>
      <c r="B38" s="17" t="s">
        <v>287</v>
      </c>
      <c r="C38" s="17" t="s">
        <v>288</v>
      </c>
      <c r="D38" s="44" t="s">
        <v>290</v>
      </c>
      <c r="E38" s="18">
        <v>44132</v>
      </c>
      <c r="F38" s="17" t="s">
        <v>3</v>
      </c>
      <c r="G38" s="18">
        <v>44132</v>
      </c>
      <c r="H38" s="20">
        <f>IF(G38="",(""),IF(F38="AUT_PAES",(G38+1825),IF(F38="AUT_IDRO",(""),IF(G38&lt;&gt;"",(G38+365),))))</f>
        <v>44497</v>
      </c>
      <c r="I38" s="18">
        <v>44253</v>
      </c>
      <c r="J38" s="20">
        <f>IF(I38="",(""),IF(F38="PC",(I38+1095),IF(F38="DIA_SCIA_ALT_PC",(I38+1095),IF(F38="SCIA",(E38+1095),IF(F38="CILA",(E38+1095),IF(F38="AUT_IDRO",(G38+1095),("")))))))</f>
        <v>45227</v>
      </c>
      <c r="K38" s="20">
        <f>IF(J38&lt;&gt;"",(J38+60),(""))</f>
        <v>45287</v>
      </c>
      <c r="L38" s="18"/>
      <c r="M38" s="20">
        <f>IF(G38="",(""),IF(F38="AUT_IDRO",(G38+1095),(J38)))</f>
        <v>45227</v>
      </c>
      <c r="N38" s="18"/>
      <c r="O38" s="20" t="str">
        <f>IF(N38&lt;&gt;"",(N38+365),(""))</f>
        <v/>
      </c>
      <c r="P38" s="20" t="str">
        <f>IF(G38="",(""),IF(F38="AUT_PAES",(G38+2190),IF(F38&lt;&gt;"AUT_PAES",(""))))</f>
        <v/>
      </c>
      <c r="Q38" s="20" t="str">
        <f>IF(G38="",(""),IF(F38="AUT_IDRO",(G38+1095),IF(F38&lt;&gt;"AUT_IDRO",(""),)))</f>
        <v/>
      </c>
      <c r="R38" s="20" t="str">
        <f>IF(L38&lt;&gt;"",(L38+15),(""))</f>
        <v/>
      </c>
      <c r="S38" s="18"/>
    </row>
    <row r="39" spans="1:19" ht="25.5" customHeight="1" x14ac:dyDescent="0.25">
      <c r="A39" s="22">
        <v>1903</v>
      </c>
      <c r="B39" s="17" t="s">
        <v>203</v>
      </c>
      <c r="C39" s="17" t="s">
        <v>204</v>
      </c>
      <c r="D39" s="21" t="s">
        <v>205</v>
      </c>
      <c r="E39" s="18">
        <v>43592</v>
      </c>
      <c r="F39" s="17" t="s">
        <v>2</v>
      </c>
      <c r="G39" s="18">
        <v>44216</v>
      </c>
      <c r="H39" s="20">
        <f>IF(G39="",(""),IF(F39="AUT_PAES",(G39+1825),IF(F39="AUT_IDRO",(""),IF(G39&lt;&gt;"",(G39+365),))))</f>
        <v>44581</v>
      </c>
      <c r="I39" s="18">
        <v>44292</v>
      </c>
      <c r="J39" s="20">
        <f>IF(I39="",(""),IF(F39="PC",(I39+1095),IF(F39="DIA_SCIA_ALT_PC",(I39+1095),IF(F39="SCIA",(E39+1095),IF(F39="CILA",(E39+1095),IF(F39="AUT_IDRO",(G39+1095),("")))))))</f>
        <v>45387</v>
      </c>
      <c r="K39" s="20">
        <f>IF(J39&lt;&gt;"",(J39+60),(""))</f>
        <v>45447</v>
      </c>
      <c r="L39" s="18"/>
      <c r="M39" s="20">
        <f>IF(G39="",(""),IF(F39="AUT_IDRO",(G39+1095),(J39)))</f>
        <v>45387</v>
      </c>
      <c r="N39" s="18"/>
      <c r="O39" s="20" t="str">
        <f>IF(N39&lt;&gt;"",(N39+365),(""))</f>
        <v/>
      </c>
      <c r="P39" s="20" t="str">
        <f>IF(G39="",(""),IF(F39="AUT_PAES",(G39+2190),IF(F39&lt;&gt;"AUT_PAES",(""))))</f>
        <v/>
      </c>
      <c r="Q39" s="20" t="str">
        <f>IF(G39="",(""),IF(F39="AUT_IDRO",(G39+1095),IF(F39&lt;&gt;"AUT_IDRO",(""),)))</f>
        <v/>
      </c>
      <c r="R39" s="20" t="str">
        <f>IF(L39&lt;&gt;"",(L39+15),(""))</f>
        <v/>
      </c>
      <c r="S39" s="18"/>
    </row>
    <row r="40" spans="1:19" ht="25.5" customHeight="1" x14ac:dyDescent="0.25">
      <c r="A40" s="22">
        <v>1903</v>
      </c>
      <c r="B40" s="17" t="s">
        <v>203</v>
      </c>
      <c r="C40" s="17" t="s">
        <v>204</v>
      </c>
      <c r="D40" s="21" t="s">
        <v>205</v>
      </c>
      <c r="E40" s="18">
        <v>43592</v>
      </c>
      <c r="F40" s="17" t="s">
        <v>17</v>
      </c>
      <c r="G40" s="18">
        <v>44074</v>
      </c>
      <c r="H40" s="20">
        <f>IF(G40="",(""),IF(F40="AUT_PAES",(G40+1825),IF(F40="AUT_IDRO",(""),IF(G40&lt;&gt;"",(G40+365),))))</f>
        <v>45899</v>
      </c>
      <c r="I40" s="18"/>
      <c r="J40" s="20" t="str">
        <f>IF(I40="",(""),IF(F40="PC",(I40+1095),IF(F40="DIA_SCIA_ALT_PC",(I40+1095),IF(F40="SCIA",(E40+1095),IF(F40="CILA",(E40+1095),IF(F40="AUT_IDRO",(G40+1095),("")))))))</f>
        <v/>
      </c>
      <c r="K40" s="20" t="str">
        <f>IF(J40&lt;&gt;"",(J40+60),(""))</f>
        <v/>
      </c>
      <c r="L40" s="18"/>
      <c r="M40" s="20" t="str">
        <f>IF(G40="",(""),IF(F40="AUT_IDRO",(G40+1095),(J40)))</f>
        <v/>
      </c>
      <c r="N40" s="18"/>
      <c r="O40" s="20" t="str">
        <f>IF(N40&lt;&gt;"",(N40+365),(""))</f>
        <v/>
      </c>
      <c r="P40" s="20">
        <f>IF(G40="",(""),IF(F40="AUT_PAES",(G40+2190),IF(F40&lt;&gt;"AUT_PAES",(""))))</f>
        <v>46264</v>
      </c>
      <c r="Q40" s="20" t="str">
        <f>IF(G40="",(""),IF(F40="AUT_IDRO",(G40+1095),IF(F40&lt;&gt;"AUT_IDRO",(""),)))</f>
        <v/>
      </c>
      <c r="R40" s="20" t="str">
        <f>IF(L40&lt;&gt;"",(L40+15),(""))</f>
        <v/>
      </c>
      <c r="S40" s="18"/>
    </row>
    <row r="41" spans="1:19" ht="25.5" customHeight="1" x14ac:dyDescent="0.25">
      <c r="A41" s="22">
        <v>1502</v>
      </c>
      <c r="B41" s="17" t="s">
        <v>112</v>
      </c>
      <c r="C41" s="17" t="s">
        <v>36</v>
      </c>
      <c r="D41" s="21" t="s">
        <v>72</v>
      </c>
      <c r="E41" s="18"/>
      <c r="F41" s="17" t="s">
        <v>17</v>
      </c>
      <c r="G41" s="18"/>
      <c r="H41" s="20" t="str">
        <f>IF(G41="",(""),IF(F41="AUT_PAES",(G41+1825),IF(F41="AUT_IDRO",(""),IF(G41&lt;&gt;"",(G41+365),))))</f>
        <v/>
      </c>
      <c r="I41" s="18"/>
      <c r="J41" s="20" t="str">
        <f>IF(I41="",(""),IF(F41="PC",(I41+1095),IF(F41="DIA_SCIA_ALT_PC",(I41+1095),IF(F41="SCIA",(E41+1095),IF(F41="CILA",(E41+1095),IF(F41="AUT_IDRO",(G41+1095),("")))))))</f>
        <v/>
      </c>
      <c r="K41" s="20" t="str">
        <f>IF(J41&lt;&gt;"",(J41+60),(""))</f>
        <v/>
      </c>
      <c r="L41" s="18"/>
      <c r="M41" s="20" t="str">
        <f>IF(G41="",(""),IF(F41="AUT_IDRO",(G41+1095),(J41)))</f>
        <v/>
      </c>
      <c r="N41" s="18"/>
      <c r="O41" s="20" t="str">
        <f>IF(N41&lt;&gt;"",(N41+365),(""))</f>
        <v/>
      </c>
      <c r="P41" s="20" t="str">
        <f>IF(G41="",(""),IF(F41="AUT_PAES",(G41+2190),IF(F41&lt;&gt;"AUT_PAES",(""))))</f>
        <v/>
      </c>
      <c r="Q41" s="20" t="str">
        <f>IF(G41="",(""),IF(F41="AUT_IDRO",(G41+1095),IF(F41&lt;&gt;"AUT_IDRO",(""),)))</f>
        <v/>
      </c>
      <c r="R41" s="20" t="str">
        <f>IF(L41&lt;&gt;"",(L41+15),(""))</f>
        <v/>
      </c>
      <c r="S41" s="18"/>
    </row>
    <row r="42" spans="1:19" ht="25.5" customHeight="1" x14ac:dyDescent="0.25">
      <c r="A42" s="22">
        <v>1502</v>
      </c>
      <c r="B42" s="17" t="s">
        <v>112</v>
      </c>
      <c r="C42" s="17" t="s">
        <v>36</v>
      </c>
      <c r="D42" s="21" t="s">
        <v>126</v>
      </c>
      <c r="E42" s="18"/>
      <c r="F42" s="17" t="s">
        <v>2</v>
      </c>
      <c r="G42" s="18"/>
      <c r="H42" s="20" t="str">
        <f>IF(G42="",(""),IF(F42="AUT_PAES",(G42+1825),IF(F42="AUT_IDRO",(""),IF(G42&lt;&gt;"",(G42+365),))))</f>
        <v/>
      </c>
      <c r="I42" s="18"/>
      <c r="J42" s="20" t="str">
        <f>IF(I42="",(""),IF(F42="PC",(I42+1095),IF(F42="DIA_SCIA_ALT_PC",(I42+1095),IF(F42="SCIA",(E42+1095),IF(F42="CILA",(E42+1095),IF(F42="AUT_IDRO",(G42+1095),("")))))))</f>
        <v/>
      </c>
      <c r="K42" s="20" t="str">
        <f>IF(J42&lt;&gt;"",(J42+60),(""))</f>
        <v/>
      </c>
      <c r="L42" s="18"/>
      <c r="M42" s="20" t="str">
        <f>IF(G42="",(""),IF(F42="AUT_IDRO",(G42+1095),(J42)))</f>
        <v/>
      </c>
      <c r="N42" s="18"/>
      <c r="O42" s="20" t="str">
        <f>IF(N42&lt;&gt;"",(N42+365),(""))</f>
        <v/>
      </c>
      <c r="P42" s="20" t="str">
        <f>IF(G42="",(""),IF(F42="AUT_PAES",(G42+2190),IF(F42&lt;&gt;"AUT_PAES",(""))))</f>
        <v/>
      </c>
      <c r="Q42" s="20" t="str">
        <f>IF(G42="",(""),IF(F42="AUT_IDRO",(G42+1095),IF(F42&lt;&gt;"AUT_IDRO",(""),)))</f>
        <v/>
      </c>
      <c r="R42" s="20" t="str">
        <f>IF(L42&lt;&gt;"",(L42+15),(""))</f>
        <v/>
      </c>
      <c r="S42" s="18"/>
    </row>
    <row r="43" spans="1:19" ht="25.5" customHeight="1" x14ac:dyDescent="0.25">
      <c r="A43" s="22">
        <v>1813</v>
      </c>
      <c r="B43" s="17" t="s">
        <v>185</v>
      </c>
      <c r="C43" s="17" t="s">
        <v>143</v>
      </c>
      <c r="D43" s="21" t="s">
        <v>189</v>
      </c>
      <c r="E43" s="18">
        <v>43528</v>
      </c>
      <c r="F43" s="17" t="s">
        <v>3</v>
      </c>
      <c r="G43" s="18">
        <v>43895</v>
      </c>
      <c r="H43" s="20">
        <f>IF(G43="",(""),IF(F43="AUT_PAES",(G43+1825),IF(F43="AUT_IDRO",(""),IF(G43&lt;&gt;"",(G43+365),))))</f>
        <v>44260</v>
      </c>
      <c r="I43" s="18">
        <v>44088</v>
      </c>
      <c r="J43" s="20">
        <f>IF(I43="",(""),IF(F43="PC",(I43+1095),IF(F43="DIA_SCIA_ALT_PC",(I43+1095),IF(F43="SCIA",(E43+1095),IF(F43="CILA",(E43+1095),IF(F43="AUT_IDRO",(G43+1095),("")))))))</f>
        <v>44623</v>
      </c>
      <c r="K43" s="20">
        <f>IF(J43&lt;&gt;"",(J43+60),(""))</f>
        <v>44683</v>
      </c>
      <c r="L43" s="18"/>
      <c r="M43" s="20">
        <f>IF(G43="",(""),IF(F43="AUT_IDRO",(G43+1095),(J43)))</f>
        <v>44623</v>
      </c>
      <c r="N43" s="18"/>
      <c r="O43" s="20" t="str">
        <f>IF(N43&lt;&gt;"",(N43+365),(""))</f>
        <v/>
      </c>
      <c r="P43" s="20" t="str">
        <f>IF(G43="",(""),IF(F43="AUT_PAES",(G43+2190),IF(F43&lt;&gt;"AUT_PAES",(""))))</f>
        <v/>
      </c>
      <c r="Q43" s="20" t="str">
        <f>IF(G43="",(""),IF(F43="AUT_IDRO",(G43+1095),IF(F43&lt;&gt;"AUT_IDRO",(""),)))</f>
        <v/>
      </c>
      <c r="R43" s="20" t="str">
        <f>IF(L43&lt;&gt;"",(L43+15),(""))</f>
        <v/>
      </c>
      <c r="S43" s="18"/>
    </row>
    <row r="44" spans="1:19" ht="30.75" customHeight="1" x14ac:dyDescent="0.25">
      <c r="A44" s="22">
        <v>1813</v>
      </c>
      <c r="B44" s="17" t="s">
        <v>185</v>
      </c>
      <c r="C44" s="17" t="s">
        <v>143</v>
      </c>
      <c r="D44" s="21" t="s">
        <v>187</v>
      </c>
      <c r="E44" s="18">
        <v>43433</v>
      </c>
      <c r="F44" s="17" t="s">
        <v>17</v>
      </c>
      <c r="G44" s="18">
        <v>43756</v>
      </c>
      <c r="H44" s="20">
        <f>IF(G44="",(""),IF(F44="AUT_PAES",(G44+1825),IF(F44="AUT_IDRO",(""),IF(G44&lt;&gt;"",(G44+365),))))</f>
        <v>45581</v>
      </c>
      <c r="I44" s="18"/>
      <c r="J44" s="20" t="str">
        <f>IF(I44="",(""),IF(F44="PC",(I44+1095),IF(F44="DIA_SCIA_ALT_PC",(I44+1095),IF(F44="SCIA",(E44+1095),IF(F44="CILA",(E44+1095),IF(F44="AUT_IDRO",(G44+1095),("")))))))</f>
        <v/>
      </c>
      <c r="K44" s="20" t="str">
        <f>IF(J44&lt;&gt;"",(J44+60),(""))</f>
        <v/>
      </c>
      <c r="L44" s="18"/>
      <c r="M44" s="20" t="str">
        <f>IF(G44="",(""),IF(F44="AUT_IDRO",(G44+1095),(J44)))</f>
        <v/>
      </c>
      <c r="N44" s="18"/>
      <c r="O44" s="20" t="str">
        <f>IF(N44&lt;&gt;"",(N44+365),(""))</f>
        <v/>
      </c>
      <c r="P44" s="20">
        <f>IF(G44="",(""),IF(F44="AUT_PAES",(G44+2190),IF(F44&lt;&gt;"AUT_PAES",(""))))</f>
        <v>45946</v>
      </c>
      <c r="Q44" s="20" t="str">
        <f>IF(G44="",(""),IF(F44="AUT_IDRO",(G44+1095),IF(F44&lt;&gt;"AUT_IDRO",(""),)))</f>
        <v/>
      </c>
      <c r="R44" s="20" t="str">
        <f>IF(L44&lt;&gt;"",(L44+15),(""))</f>
        <v/>
      </c>
      <c r="S44" s="18"/>
    </row>
    <row r="45" spans="1:19" ht="25.5" customHeight="1" x14ac:dyDescent="0.25">
      <c r="A45" s="22">
        <v>401</v>
      </c>
      <c r="B45" s="17" t="s">
        <v>42</v>
      </c>
      <c r="C45" s="17" t="s">
        <v>173</v>
      </c>
      <c r="D45" s="21" t="s">
        <v>115</v>
      </c>
      <c r="E45" s="18">
        <v>42879</v>
      </c>
      <c r="F45" s="17" t="s">
        <v>17</v>
      </c>
      <c r="G45" s="18">
        <v>43326</v>
      </c>
      <c r="H45" s="20">
        <f>IF(G45="",(""),IF(F45="AUT_PAES",(G45+1825),IF(F45="AUT_IDRO",(""),IF(G45&lt;&gt;"",(G45+365),))))</f>
        <v>45151</v>
      </c>
      <c r="I45" s="18"/>
      <c r="J45" s="20" t="str">
        <f>IF(I45="",(""),IF(F45="PC",(I45+1095),IF(F45="DIA_SCIA_ALT_PC",(I45+1095),IF(F45="SCIA",(E45+1095),IF(F45="CILA",(E45+1095),IF(F45="AUT_IDRO",(G45+1095),("")))))))</f>
        <v/>
      </c>
      <c r="K45" s="20" t="str">
        <f>IF(J45&lt;&gt;"",(J45+60),(""))</f>
        <v/>
      </c>
      <c r="L45" s="18"/>
      <c r="M45" s="20" t="str">
        <f>IF(G45="",(""),IF(F45="AUT_IDRO",(G45+1095),(J45)))</f>
        <v/>
      </c>
      <c r="N45" s="18"/>
      <c r="O45" s="20" t="str">
        <f>IF(N45&lt;&gt;"",(N45+365),(""))</f>
        <v/>
      </c>
      <c r="P45" s="20">
        <f>IF(G45="",(""),IF(F45="AUT_PAES",(G45+2190),IF(F45&lt;&gt;"AUT_PAES",(""))))</f>
        <v>45516</v>
      </c>
      <c r="Q45" s="20" t="str">
        <f>IF(G45="",(""),IF(F45="AUT_IDRO",(G45+1095),IF(F45&lt;&gt;"AUT_IDRO",(""),)))</f>
        <v/>
      </c>
      <c r="R45" s="20" t="str">
        <f>IF(L45&lt;&gt;"",(L45+15),(""))</f>
        <v/>
      </c>
      <c r="S45" s="18"/>
    </row>
    <row r="46" spans="1:19" ht="25.5" customHeight="1" x14ac:dyDescent="0.25">
      <c r="A46" s="22">
        <v>401</v>
      </c>
      <c r="B46" s="17" t="s">
        <v>42</v>
      </c>
      <c r="C46" s="17" t="s">
        <v>117</v>
      </c>
      <c r="D46" s="21"/>
      <c r="E46" s="18">
        <v>42914</v>
      </c>
      <c r="F46" s="17" t="s">
        <v>3</v>
      </c>
      <c r="G46" s="18"/>
      <c r="H46" s="20" t="str">
        <f>IF(G46="",(""),IF(F46="AUT_PAES",(G46+1825),IF(F46="AUT_IDRO",(""),IF(G46&lt;&gt;"",(G46+365),))))</f>
        <v/>
      </c>
      <c r="I46" s="18"/>
      <c r="J46" s="20" t="str">
        <f>IF(I46="",(""),IF(F46="PC",(I46+1095),IF(F46="DIA_SCIA_ALT_PC",(I46+1095),IF(F46="SCIA",(E46+1095),IF(F46="CILA",(E46+1095),IF(F46="AUT_IDRO",(G46+1095),("")))))))</f>
        <v/>
      </c>
      <c r="K46" s="20" t="str">
        <f>IF(J46&lt;&gt;"",(J46+60),(""))</f>
        <v/>
      </c>
      <c r="L46" s="18"/>
      <c r="M46" s="20" t="str">
        <f>IF(G46="",(""),IF(F46="AUT_IDRO",(G46+1095),(J46)))</f>
        <v/>
      </c>
      <c r="N46" s="18"/>
      <c r="O46" s="20" t="str">
        <f>IF(N46&lt;&gt;"",(N46+365),(""))</f>
        <v/>
      </c>
      <c r="P46" s="20" t="str">
        <f>IF(G46="",(""),IF(F46="AUT_PAES",(G46+2190),IF(F46&lt;&gt;"AUT_PAES",(""))))</f>
        <v/>
      </c>
      <c r="Q46" s="20" t="str">
        <f>IF(G46="",(""),IF(F46="AUT_IDRO",(G46+1095),IF(F46&lt;&gt;"AUT_IDRO",(""),)))</f>
        <v/>
      </c>
      <c r="R46" s="20" t="str">
        <f>IF(L46&lt;&gt;"",(L46+15),(""))</f>
        <v/>
      </c>
      <c r="S46" s="18"/>
    </row>
    <row r="47" spans="1:19" ht="25.5" customHeight="1" x14ac:dyDescent="0.25">
      <c r="A47" s="22">
        <v>2007</v>
      </c>
      <c r="B47" s="17" t="s">
        <v>293</v>
      </c>
      <c r="C47" s="17" t="s">
        <v>294</v>
      </c>
      <c r="D47" s="21" t="s">
        <v>295</v>
      </c>
      <c r="E47" s="18">
        <v>44302</v>
      </c>
      <c r="F47" s="17" t="s">
        <v>2</v>
      </c>
      <c r="G47" s="18"/>
      <c r="H47" s="20" t="str">
        <f>IF(G47="",(""),IF(F47="AUT_PAES",(G47+1825),IF(F47="AUT_IDRO",(""),IF(G47&lt;&gt;"",(G47+365),))))</f>
        <v/>
      </c>
      <c r="I47" s="18"/>
      <c r="J47" s="20" t="str">
        <f>IF(I47="",(""),IF(F47="PC",(I47+1095),IF(F47="DIA_SCIA_ALT_PC",(I47+1095),IF(F47="SCIA",(E47+1095),IF(F47="CILA",(E47+1095),IF(F47="AUT_IDRO",(G47+1095),("")))))))</f>
        <v/>
      </c>
      <c r="K47" s="20" t="str">
        <f>IF(J47&lt;&gt;"",(J47+60),(""))</f>
        <v/>
      </c>
      <c r="L47" s="18"/>
      <c r="M47" s="20" t="str">
        <f>IF(G47="",(""),IF(F47="AUT_IDRO",(G47+1095),(J47)))</f>
        <v/>
      </c>
      <c r="N47" s="18"/>
      <c r="O47" s="20" t="str">
        <f>IF(N47&lt;&gt;"",(N47+365),(""))</f>
        <v/>
      </c>
      <c r="P47" s="20" t="str">
        <f>IF(G47="",(""),IF(F47="AUT_PAES",(G47+2190),IF(F47&lt;&gt;"AUT_PAES",(""))))</f>
        <v/>
      </c>
      <c r="Q47" s="20" t="str">
        <f>IF(G47="",(""),IF(F47="AUT_IDRO",(G47+1095),IF(F47&lt;&gt;"AUT_IDRO",(""),)))</f>
        <v/>
      </c>
      <c r="R47" s="20" t="str">
        <f>IF(L47&lt;&gt;"",(L47+15),(""))</f>
        <v/>
      </c>
      <c r="S47" s="18"/>
    </row>
    <row r="48" spans="1:19" ht="25.5" customHeight="1" x14ac:dyDescent="0.25">
      <c r="A48" s="22">
        <v>2007</v>
      </c>
      <c r="B48" s="17" t="s">
        <v>293</v>
      </c>
      <c r="C48" s="17" t="s">
        <v>296</v>
      </c>
      <c r="D48" s="21" t="s">
        <v>297</v>
      </c>
      <c r="E48" s="18">
        <v>44302</v>
      </c>
      <c r="F48" s="17" t="s">
        <v>2</v>
      </c>
      <c r="G48" s="18"/>
      <c r="H48" s="20" t="str">
        <f>IF(G48="",(""),IF(F48="AUT_PAES",(G48+1825),IF(F48="AUT_IDRO",(""),IF(G48&lt;&gt;"",(G48+365),))))</f>
        <v/>
      </c>
      <c r="I48" s="18"/>
      <c r="J48" s="20" t="str">
        <f>IF(I48="",(""),IF(F48="PC",(I48+1095),IF(F48="DIA_SCIA_ALT_PC",(I48+1095),IF(F48="SCIA",(E48+1095),IF(F48="CILA",(E48+1095),IF(F48="AUT_IDRO",(G48+1095),("")))))))</f>
        <v/>
      </c>
      <c r="K48" s="20" t="str">
        <f>IF(J48&lt;&gt;"",(J48+60),(""))</f>
        <v/>
      </c>
      <c r="L48" s="18"/>
      <c r="M48" s="20" t="str">
        <f>IF(G48="",(""),IF(F48="AUT_IDRO",(G48+1095),(J48)))</f>
        <v/>
      </c>
      <c r="N48" s="18"/>
      <c r="O48" s="20" t="str">
        <f>IF(N48&lt;&gt;"",(N48+365),(""))</f>
        <v/>
      </c>
      <c r="P48" s="20" t="str">
        <f>IF(G48="",(""),IF(F48="AUT_PAES",(G48+2190),IF(F48&lt;&gt;"AUT_PAES",(""))))</f>
        <v/>
      </c>
      <c r="Q48" s="20" t="str">
        <f>IF(G48="",(""),IF(F48="AUT_IDRO",(G48+1095),IF(F48&lt;&gt;"AUT_IDRO",(""),)))</f>
        <v/>
      </c>
      <c r="R48" s="20" t="str">
        <f>IF(L48&lt;&gt;"",(L48+15),(""))</f>
        <v/>
      </c>
      <c r="S48" s="18"/>
    </row>
    <row r="49" spans="1:19" ht="27.75" customHeight="1" x14ac:dyDescent="0.25">
      <c r="A49" s="22">
        <v>2007</v>
      </c>
      <c r="B49" s="17" t="s">
        <v>293</v>
      </c>
      <c r="C49" s="17" t="s">
        <v>294</v>
      </c>
      <c r="D49" s="21" t="s">
        <v>295</v>
      </c>
      <c r="E49" s="18">
        <v>44302</v>
      </c>
      <c r="F49" s="17" t="s">
        <v>17</v>
      </c>
      <c r="G49" s="18"/>
      <c r="H49" s="20" t="str">
        <f>IF(G49="",(""),IF(F49="AUT_PAES",(G49+1825),IF(F49="AUT_IDRO",(""),IF(G49&lt;&gt;"",(G49+365),))))</f>
        <v/>
      </c>
      <c r="I49" s="18"/>
      <c r="J49" s="20" t="str">
        <f>IF(I49="",(""),IF(F49="PC",(I49+1095),IF(F49="DIA_SCIA_ALT_PC",(I49+1095),IF(F49="SCIA",(E49+1095),IF(F49="CILA",(E49+1095),IF(F49="AUT_IDRO",(G49+1095),("")))))))</f>
        <v/>
      </c>
      <c r="K49" s="20" t="str">
        <f>IF(J49&lt;&gt;"",(J49+60),(""))</f>
        <v/>
      </c>
      <c r="L49" s="18"/>
      <c r="M49" s="20" t="str">
        <f>IF(G49="",(""),IF(F49="AUT_IDRO",(G49+1095),(J49)))</f>
        <v/>
      </c>
      <c r="N49" s="18"/>
      <c r="O49" s="20" t="str">
        <f>IF(N49&lt;&gt;"",(N49+365),(""))</f>
        <v/>
      </c>
      <c r="P49" s="20" t="str">
        <f>IF(G49="",(""),IF(F49="AUT_PAES",(G49+2190),IF(F49&lt;&gt;"AUT_PAES",(""))))</f>
        <v/>
      </c>
      <c r="Q49" s="20" t="str">
        <f>IF(G49="",(""),IF(F49="AUT_IDRO",(G49+1095),IF(F49&lt;&gt;"AUT_IDRO",(""),)))</f>
        <v/>
      </c>
      <c r="R49" s="20" t="str">
        <f>IF(L49&lt;&gt;"",(L49+15),(""))</f>
        <v/>
      </c>
      <c r="S49" s="18"/>
    </row>
    <row r="50" spans="1:19" ht="25.5" customHeight="1" x14ac:dyDescent="0.25">
      <c r="A50" s="22">
        <v>2007</v>
      </c>
      <c r="B50" s="17" t="s">
        <v>293</v>
      </c>
      <c r="C50" s="17" t="s">
        <v>296</v>
      </c>
      <c r="D50" s="21" t="s">
        <v>297</v>
      </c>
      <c r="E50" s="18">
        <v>44302</v>
      </c>
      <c r="F50" s="17" t="s">
        <v>17</v>
      </c>
      <c r="G50" s="18"/>
      <c r="H50" s="20" t="str">
        <f>IF(G50="",(""),IF(F50="AUT_PAES",(G50+1825),IF(F50="AUT_IDRO",(""),IF(G50&lt;&gt;"",(G50+365),))))</f>
        <v/>
      </c>
      <c r="I50" s="18"/>
      <c r="J50" s="20" t="str">
        <f>IF(I50="",(""),IF(F50="PC",(I50+1095),IF(F50="DIA_SCIA_ALT_PC",(I50+1095),IF(F50="SCIA",(E50+1095),IF(F50="CILA",(E50+1095),IF(F50="AUT_IDRO",(G50+1095),("")))))))</f>
        <v/>
      </c>
      <c r="K50" s="20" t="str">
        <f>IF(J50&lt;&gt;"",(J50+60),(""))</f>
        <v/>
      </c>
      <c r="L50" s="18"/>
      <c r="M50" s="20" t="str">
        <f>IF(G50="",(""),IF(F50="AUT_IDRO",(G50+1095),(J50)))</f>
        <v/>
      </c>
      <c r="N50" s="18"/>
      <c r="O50" s="20" t="str">
        <f>IF(N50&lt;&gt;"",(N50+365),(""))</f>
        <v/>
      </c>
      <c r="P50" s="20" t="str">
        <f>IF(G50="",(""),IF(F50="AUT_PAES",(G50+2190),IF(F50&lt;&gt;"AUT_PAES",(""))))</f>
        <v/>
      </c>
      <c r="Q50" s="20" t="str">
        <f>IF(G50="",(""),IF(F50="AUT_IDRO",(G50+1095),IF(F50&lt;&gt;"AUT_IDRO",(""),)))</f>
        <v/>
      </c>
      <c r="R50" s="20" t="str">
        <f>IF(L50&lt;&gt;"",(L50+15),(""))</f>
        <v/>
      </c>
      <c r="S50" s="18"/>
    </row>
    <row r="51" spans="1:19" ht="25.5" customHeight="1" x14ac:dyDescent="0.25">
      <c r="A51" s="22"/>
      <c r="B51" s="17" t="s">
        <v>221</v>
      </c>
      <c r="C51" s="17" t="s">
        <v>222</v>
      </c>
      <c r="D51" s="21" t="s">
        <v>223</v>
      </c>
      <c r="E51" s="18"/>
      <c r="F51" s="17" t="s">
        <v>2</v>
      </c>
      <c r="G51" s="18">
        <v>42493</v>
      </c>
      <c r="H51" s="20">
        <f>IF(G51="",(""),IF(F51="AUT_PAES",(G51+1825),IF(F51="AUT_IDRO",(""),IF(G51&lt;&gt;"",(G51+365),))))</f>
        <v>42858</v>
      </c>
      <c r="I51" s="18">
        <v>42854</v>
      </c>
      <c r="J51" s="20">
        <f>IF(I51="",(""),IF(F51="PC",(I51+1095),IF(F51="DIA_SCIA_ALT_PC",(I51+1095),IF(F51="SCIA",(E51+1095),IF(F51="CILA",(E51+1095),IF(F51="AUT_IDRO",(G51+1095),("")))))))</f>
        <v>43949</v>
      </c>
      <c r="K51" s="20">
        <f>IF(J51&lt;&gt;"",(J51+60),(""))</f>
        <v>44009</v>
      </c>
      <c r="L51" s="18"/>
      <c r="M51" s="20">
        <f>IF(G51="",(""),IF(F51="AUT_IDRO",(G51+1095),(J51)))</f>
        <v>43949</v>
      </c>
      <c r="N51" s="18">
        <v>43845</v>
      </c>
      <c r="O51" s="20">
        <f>IF(N51&lt;&gt;"",(N51+365),(""))</f>
        <v>44210</v>
      </c>
      <c r="P51" s="20" t="str">
        <f>IF(G51="",(""),IF(F51="AUT_PAES",(G51+2190),IF(F51&lt;&gt;"AUT_PAES",(""))))</f>
        <v/>
      </c>
      <c r="Q51" s="20" t="str">
        <f>IF(G51="",(""),IF(F51="AUT_IDRO",(G51+1095),IF(F51&lt;&gt;"AUT_IDRO",(""),)))</f>
        <v/>
      </c>
      <c r="R51" s="20" t="str">
        <f>IF(L51&lt;&gt;"",(L51+15),(""))</f>
        <v/>
      </c>
      <c r="S51" s="18"/>
    </row>
    <row r="52" spans="1:19" ht="25.5" customHeight="1" x14ac:dyDescent="0.25">
      <c r="A52" s="22">
        <v>2001</v>
      </c>
      <c r="B52" s="17" t="s">
        <v>221</v>
      </c>
      <c r="C52" s="17" t="s">
        <v>285</v>
      </c>
      <c r="D52" s="21" t="s">
        <v>251</v>
      </c>
      <c r="E52" s="18">
        <v>43959</v>
      </c>
      <c r="F52" s="17" t="s">
        <v>17</v>
      </c>
      <c r="G52" s="18"/>
      <c r="H52" s="20" t="str">
        <f>IF(G52="",(""),IF(F52="AUT_PAES",(G52+1825),IF(F52="AUT_IDRO",(""),IF(G52&lt;&gt;"",(G52+365),))))</f>
        <v/>
      </c>
      <c r="I52" s="18"/>
      <c r="J52" s="20" t="str">
        <f>IF(I52="",(""),IF(F52="PC",(I52+1095),IF(F52="DIA_SCIA_ALT_PC",(I52+1095),IF(F52="SCIA",(E52+1095),IF(F52="CILA",(E52+1095),IF(F52="AUT_IDRO",(G52+1095),("")))))))</f>
        <v/>
      </c>
      <c r="K52" s="20" t="str">
        <f>IF(J52&lt;&gt;"",(J52+60),(""))</f>
        <v/>
      </c>
      <c r="L52" s="18"/>
      <c r="M52" s="20" t="str">
        <f>IF(G52="",(""),IF(F52="AUT_IDRO",(G52+1095),(J52)))</f>
        <v/>
      </c>
      <c r="N52" s="18"/>
      <c r="O52" s="20" t="str">
        <f>IF(N52&lt;&gt;"",(N52+365),(""))</f>
        <v/>
      </c>
      <c r="P52" s="20" t="str">
        <f>IF(G52="",(""),IF(F52="AUT_PAES",(G52+2190),IF(F52&lt;&gt;"AUT_PAES",(""))))</f>
        <v/>
      </c>
      <c r="Q52" s="20" t="str">
        <f>IF(G52="",(""),IF(F52="AUT_IDRO",(G52+1095),IF(F52&lt;&gt;"AUT_IDRO",(""),)))</f>
        <v/>
      </c>
      <c r="R52" s="20" t="str">
        <f>IF(L52&lt;&gt;"",(L52+15),(""))</f>
        <v/>
      </c>
      <c r="S52" s="18"/>
    </row>
    <row r="53" spans="1:19" ht="25.5" customHeight="1" x14ac:dyDescent="0.25">
      <c r="A53" s="22">
        <v>2001</v>
      </c>
      <c r="B53" s="17" t="s">
        <v>221</v>
      </c>
      <c r="C53" s="17" t="s">
        <v>285</v>
      </c>
      <c r="D53" s="21" t="s">
        <v>256</v>
      </c>
      <c r="E53" s="18">
        <v>44019</v>
      </c>
      <c r="F53" s="17" t="s">
        <v>2</v>
      </c>
      <c r="G53" s="18"/>
      <c r="H53" s="20" t="str">
        <f>IF(G53="",(""),IF(F53="AUT_PAES",(G53+1825),IF(F53="AUT_IDRO",(""),IF(G53&lt;&gt;"",(G53+365),))))</f>
        <v/>
      </c>
      <c r="I53" s="18"/>
      <c r="J53" s="20" t="str">
        <f>IF(I53="",(""),IF(F53="PC",(I53+1095),IF(F53="DIA_SCIA_ALT_PC",(I53+1095),IF(F53="SCIA",(E53+1095),IF(F53="CILA",(E53+1095),IF(F53="AUT_IDRO",(G53+1095),("")))))))</f>
        <v/>
      </c>
      <c r="K53" s="20" t="str">
        <f>IF(J53&lt;&gt;"",(J53+60),(""))</f>
        <v/>
      </c>
      <c r="L53" s="18"/>
      <c r="M53" s="20" t="str">
        <f>IF(G53="",(""),IF(F53="AUT_IDRO",(G53+1095),(J53)))</f>
        <v/>
      </c>
      <c r="N53" s="18"/>
      <c r="O53" s="20" t="str">
        <f>IF(N53&lt;&gt;"",(N53+365),(""))</f>
        <v/>
      </c>
      <c r="P53" s="20" t="str">
        <f>IF(G53="",(""),IF(F53="AUT_PAES",(G53+2190),IF(F53&lt;&gt;"AUT_PAES",(""))))</f>
        <v/>
      </c>
      <c r="Q53" s="20" t="str">
        <f>IF(G53="",(""),IF(F53="AUT_IDRO",(G53+1095),IF(F53&lt;&gt;"AUT_IDRO",(""),)))</f>
        <v/>
      </c>
      <c r="R53" s="20" t="str">
        <f>IF(L53&lt;&gt;"",(L53+15),(""))</f>
        <v/>
      </c>
      <c r="S53" s="18"/>
    </row>
    <row r="54" spans="1:19" ht="25.5" customHeight="1" x14ac:dyDescent="0.25">
      <c r="A54" s="22">
        <v>2001</v>
      </c>
      <c r="B54" s="17" t="s">
        <v>221</v>
      </c>
      <c r="C54" s="17" t="s">
        <v>222</v>
      </c>
      <c r="D54" s="21" t="s">
        <v>256</v>
      </c>
      <c r="E54" s="18">
        <v>44019</v>
      </c>
      <c r="F54" s="17" t="s">
        <v>17</v>
      </c>
      <c r="G54" s="18"/>
      <c r="H54" s="20" t="str">
        <f>IF(G54="",(""),IF(F54="AUT_PAES",(G54+1825),IF(F54="AUT_IDRO",(""),IF(G54&lt;&gt;"",(G54+365),))))</f>
        <v/>
      </c>
      <c r="I54" s="18"/>
      <c r="J54" s="20" t="str">
        <f>IF(I54="",(""),IF(F54="PC",(I54+1095),IF(F54="DIA_SCIA_ALT_PC",(I54+1095),IF(F54="SCIA",(E54+1095),IF(F54="CILA",(E54+1095),IF(F54="AUT_IDRO",(G54+1095),("")))))))</f>
        <v/>
      </c>
      <c r="K54" s="20" t="str">
        <f>IF(J54&lt;&gt;"",(J54+60),(""))</f>
        <v/>
      </c>
      <c r="L54" s="18"/>
      <c r="M54" s="20" t="str">
        <f>IF(G54="",(""),IF(F54="AUT_IDRO",(G54+1095),(J54)))</f>
        <v/>
      </c>
      <c r="N54" s="18"/>
      <c r="O54" s="20" t="str">
        <f>IF(N54&lt;&gt;"",(N54+365),(""))</f>
        <v/>
      </c>
      <c r="P54" s="20" t="str">
        <f>IF(G54="",(""),IF(F54="AUT_PAES",(G54+2190),IF(F54&lt;&gt;"AUT_PAES",(""))))</f>
        <v/>
      </c>
      <c r="Q54" s="20" t="str">
        <f>IF(G54="",(""),IF(F54="AUT_IDRO",(G54+1095),IF(F54&lt;&gt;"AUT_IDRO",(""),)))</f>
        <v/>
      </c>
      <c r="R54" s="20" t="str">
        <f>IF(L54&lt;&gt;"",(L54+15),(""))</f>
        <v/>
      </c>
      <c r="S54" s="18"/>
    </row>
    <row r="55" spans="1:19" ht="25.5" x14ac:dyDescent="0.25">
      <c r="A55" s="22">
        <v>1515</v>
      </c>
      <c r="B55" s="17" t="s">
        <v>67</v>
      </c>
      <c r="C55" s="17" t="s">
        <v>36</v>
      </c>
      <c r="D55" s="21" t="s">
        <v>69</v>
      </c>
      <c r="E55" s="18">
        <v>42753</v>
      </c>
      <c r="F55" s="17" t="s">
        <v>18</v>
      </c>
      <c r="G55" s="18">
        <v>43593</v>
      </c>
      <c r="H55" s="20" t="str">
        <f>IF(G55="",(""),IF(F55="AUT_PAES",(G55+1825),IF(F55="AUT_IDRO",(""),IF(G55&lt;&gt;"",(G55+365),))))</f>
        <v/>
      </c>
      <c r="I55" s="18"/>
      <c r="J55" s="20" t="str">
        <f>IF(I55="",(""),IF(F55="PC",(I55+1095),IF(F55="DIA_SCIA_ALT_PC",(I55+1095),IF(F55="SCIA",(E55+1095),IF(F55="CILA",(E55+1095),IF(F55="AUT_IDRO",(G55+1095),("")))))))</f>
        <v/>
      </c>
      <c r="K55" s="20" t="str">
        <f>IF(J55&lt;&gt;"",(J55+60),(""))</f>
        <v/>
      </c>
      <c r="L55" s="18"/>
      <c r="M55" s="20">
        <f>IF(G55="",(""),IF(F55="AUT_IDRO",(G55+1095),(J55)))</f>
        <v>44688</v>
      </c>
      <c r="N55" s="18"/>
      <c r="O55" s="20" t="str">
        <f>IF(N55&lt;&gt;"",(N55+365),(""))</f>
        <v/>
      </c>
      <c r="P55" s="20" t="str">
        <f>IF(G55="",(""),IF(F55="AUT_PAES",(G55+2190),IF(F55&lt;&gt;"AUT_PAES",(""))))</f>
        <v/>
      </c>
      <c r="Q55" s="20">
        <f>IF(G55="",(""),IF(F55="AUT_IDRO",(G55+1095),IF(F55&lt;&gt;"AUT_IDRO",(""),)))</f>
        <v>44688</v>
      </c>
      <c r="R55" s="20" t="str">
        <f>IF(L55&lt;&gt;"",(L55+15),(""))</f>
        <v/>
      </c>
      <c r="S55" s="18"/>
    </row>
    <row r="56" spans="1:19" ht="25.5" customHeight="1" x14ac:dyDescent="0.25">
      <c r="A56" s="22">
        <v>1515</v>
      </c>
      <c r="B56" s="17" t="s">
        <v>67</v>
      </c>
      <c r="C56" s="17" t="s">
        <v>36</v>
      </c>
      <c r="D56" s="21" t="s">
        <v>68</v>
      </c>
      <c r="E56" s="18">
        <v>42482</v>
      </c>
      <c r="F56" s="17" t="s">
        <v>21</v>
      </c>
      <c r="G56" s="18">
        <v>43604</v>
      </c>
      <c r="H56" s="20">
        <f>IF(G56="",(""),IF(F56="AUT_PAES",(G56+1825),IF(F56="AUT_IDRO",(""),IF(G56&lt;&gt;"",(G56+365),))))</f>
        <v>43969</v>
      </c>
      <c r="I56" s="18">
        <v>43604</v>
      </c>
      <c r="J56" s="20">
        <f>IF(I56="",(""),IF(F56="PC",(I56+1095),IF(F56="DIA_SCIA_ALT_PC",(I56+1095),IF(F56="SCIA",(E56+1095),IF(F56="CILA",(E56+1095),IF(F56="AUT_IDRO",(G56+1095),("")))))))</f>
        <v>44699</v>
      </c>
      <c r="K56" s="20">
        <f>IF(J56&lt;&gt;"",(J56+60),(""))</f>
        <v>44759</v>
      </c>
      <c r="L56" s="18"/>
      <c r="M56" s="20">
        <f>IF(G56="",(""),IF(F56="AUT_IDRO",(G56+1095),(J56)))</f>
        <v>44699</v>
      </c>
      <c r="N56" s="18"/>
      <c r="O56" s="20" t="str">
        <f>IF(N56&lt;&gt;"",(N56+365),(""))</f>
        <v/>
      </c>
      <c r="P56" s="20" t="str">
        <f>IF(G56="",(""),IF(F56="AUT_PAES",(G56+2190),IF(F56&lt;&gt;"AUT_PAES",(""))))</f>
        <v/>
      </c>
      <c r="Q56" s="20" t="str">
        <f>IF(G56="",(""),IF(F56="AUT_IDRO",(G56+1095),IF(F56&lt;&gt;"AUT_IDRO",(""),)))</f>
        <v/>
      </c>
      <c r="R56" s="20" t="str">
        <f>IF(L56&lt;&gt;"",(L56+15),(""))</f>
        <v/>
      </c>
      <c r="S56" s="18"/>
    </row>
    <row r="57" spans="1:19" ht="38.25" customHeight="1" x14ac:dyDescent="0.25">
      <c r="A57" s="22">
        <v>1315</v>
      </c>
      <c r="B57" s="17" t="s">
        <v>298</v>
      </c>
      <c r="C57" s="17" t="s">
        <v>300</v>
      </c>
      <c r="D57" s="21" t="s">
        <v>108</v>
      </c>
      <c r="E57" s="18">
        <v>41715</v>
      </c>
      <c r="F57" s="17" t="s">
        <v>299</v>
      </c>
      <c r="G57" s="18">
        <v>44153</v>
      </c>
      <c r="H57" s="20">
        <f>IF(G57="",(""),IF(F57="AUT_PAES",(G57+1825),IF(F57="AUT_IDRO",(""),IF(G57&lt;&gt;"",(G57+365),))))</f>
        <v>44518</v>
      </c>
      <c r="I57" s="18"/>
      <c r="J57" s="20" t="str">
        <f>IF(I57="",(""),IF(F57="PC",(I57+1095),IF(F57="DIA_SCIA_ALT_PC",(I57+1095),IF(F57="SCIA",(E57+1095),IF(F57="CILA",(E57+1095),IF(F57="AUT_IDRO",(G57+1095),("")))))))</f>
        <v/>
      </c>
      <c r="K57" s="20" t="str">
        <f>IF(J57&lt;&gt;"",(J57+60),(""))</f>
        <v/>
      </c>
      <c r="L57" s="18"/>
      <c r="M57" s="20" t="str">
        <f>IF(G57="",(""),IF(F57="AUT_IDRO",(G57+1095),(J57)))</f>
        <v/>
      </c>
      <c r="N57" s="18"/>
      <c r="O57" s="20" t="str">
        <f>IF(N57&lt;&gt;"",(N57+365),(""))</f>
        <v/>
      </c>
      <c r="P57" s="20" t="str">
        <f>IF(G57="",(""),IF(F57="AUT_PAES",(G57+2190),IF(F57&lt;&gt;"AUT_PAES",(""))))</f>
        <v/>
      </c>
      <c r="Q57" s="20" t="str">
        <f>IF(G57="",(""),IF(F57="AUT_IDRO",(G57+1095),IF(F57&lt;&gt;"AUT_IDRO",(""),)))</f>
        <v/>
      </c>
      <c r="R57" s="20" t="str">
        <f>IF(L57&lt;&gt;"",(L57+15),(""))</f>
        <v/>
      </c>
      <c r="S57" s="18"/>
    </row>
    <row r="58" spans="1:19" ht="36" customHeight="1" x14ac:dyDescent="0.25">
      <c r="A58" s="22">
        <v>1315</v>
      </c>
      <c r="B58" s="17" t="s">
        <v>298</v>
      </c>
      <c r="C58" s="17" t="s">
        <v>301</v>
      </c>
      <c r="D58" s="21" t="s">
        <v>108</v>
      </c>
      <c r="E58" s="18">
        <v>41715</v>
      </c>
      <c r="F58" s="17" t="s">
        <v>17</v>
      </c>
      <c r="G58" s="18">
        <v>44153</v>
      </c>
      <c r="H58" s="20">
        <f>IF(G58="",(""),IF(F58="AUT_PAES",(G58+1825),IF(F58="AUT_IDRO",(""),IF(G58&lt;&gt;"",(G58+365),))))</f>
        <v>45978</v>
      </c>
      <c r="I58" s="18"/>
      <c r="J58" s="20" t="str">
        <f>IF(I58="",(""),IF(F58="PC",(I58+1095),IF(F58="DIA_SCIA_ALT_PC",(I58+1095),IF(F58="SCIA",(E58+1095),IF(F58="CILA",(E58+1095),IF(F58="AUT_IDRO",(G58+1095),("")))))))</f>
        <v/>
      </c>
      <c r="K58" s="20" t="str">
        <f>IF(J58&lt;&gt;"",(J58+60),(""))</f>
        <v/>
      </c>
      <c r="L58" s="18"/>
      <c r="M58" s="20" t="str">
        <f>IF(G58="",(""),IF(F58="AUT_IDRO",(G58+1095),(J58)))</f>
        <v/>
      </c>
      <c r="N58" s="18"/>
      <c r="O58" s="20" t="str">
        <f>IF(N58&lt;&gt;"",(N58+365),(""))</f>
        <v/>
      </c>
      <c r="P58" s="20">
        <f>IF(G58="",(""),IF(F58="AUT_PAES",(G58+2190),IF(F58&lt;&gt;"AUT_PAES",(""))))</f>
        <v>46343</v>
      </c>
      <c r="Q58" s="20" t="str">
        <f>IF(G58="",(""),IF(F58="AUT_IDRO",(G58+1095),IF(F58&lt;&gt;"AUT_IDRO",(""),)))</f>
        <v/>
      </c>
      <c r="R58" s="20" t="str">
        <f>IF(L58&lt;&gt;"",(L58+15),(""))</f>
        <v/>
      </c>
      <c r="S58" s="18"/>
    </row>
    <row r="59" spans="1:19" ht="25.5" customHeight="1" x14ac:dyDescent="0.25">
      <c r="A59" s="22" t="s">
        <v>266</v>
      </c>
      <c r="B59" s="17" t="s">
        <v>263</v>
      </c>
      <c r="C59" s="17" t="s">
        <v>264</v>
      </c>
      <c r="D59" s="21" t="s">
        <v>265</v>
      </c>
      <c r="E59" s="18">
        <v>43761</v>
      </c>
      <c r="F59" s="17" t="s">
        <v>2</v>
      </c>
      <c r="G59" s="18"/>
      <c r="H59" s="20" t="str">
        <f>IF(G59="",(""),IF(F59="AUT_PAES",(G59+1825),IF(F59="AUT_IDRO",(""),IF(G59&lt;&gt;"",(G59+365),))))</f>
        <v/>
      </c>
      <c r="I59" s="18"/>
      <c r="J59" s="20" t="str">
        <f>IF(I59="",(""),IF(F59="PC",(I59+1095),IF(F59="DIA_SCIA_ALT_PC",(I59+1095),IF(F59="SCIA",(E59+1095),IF(F59="CILA",(E59+1095),IF(F59="AUT_IDRO",(G59+1095),("")))))))</f>
        <v/>
      </c>
      <c r="K59" s="20" t="str">
        <f>IF(J59&lt;&gt;"",(J59+60),(""))</f>
        <v/>
      </c>
      <c r="L59" s="18"/>
      <c r="M59" s="20" t="str">
        <f>IF(G59="",(""),IF(F59="AUT_IDRO",(G59+1095),(J59)))</f>
        <v/>
      </c>
      <c r="N59" s="18"/>
      <c r="O59" s="20" t="str">
        <f>IF(N59&lt;&gt;"",(N59+365),(""))</f>
        <v/>
      </c>
      <c r="P59" s="20" t="str">
        <f>IF(G59="",(""),IF(F59="AUT_PAES",(G59+2190),IF(F59&lt;&gt;"AUT_PAES",(""))))</f>
        <v/>
      </c>
      <c r="Q59" s="20" t="str">
        <f>IF(G59="",(""),IF(F59="AUT_IDRO",(G59+1095),IF(F59&lt;&gt;"AUT_IDRO",(""),)))</f>
        <v/>
      </c>
      <c r="R59" s="20" t="str">
        <f>IF(L59&lt;&gt;"",(L59+15),(""))</f>
        <v/>
      </c>
      <c r="S59" s="18"/>
    </row>
    <row r="60" spans="1:19" ht="25.5" x14ac:dyDescent="0.25">
      <c r="A60" s="22" t="s">
        <v>267</v>
      </c>
      <c r="B60" s="17" t="s">
        <v>263</v>
      </c>
      <c r="C60" s="17" t="s">
        <v>147</v>
      </c>
      <c r="D60" s="38" t="s">
        <v>268</v>
      </c>
      <c r="E60" s="18">
        <v>43986</v>
      </c>
      <c r="F60" s="17" t="s">
        <v>4</v>
      </c>
      <c r="G60" s="18">
        <v>43986</v>
      </c>
      <c r="H60" s="20">
        <f>IF(G60="",(""),IF(F60="AUT_PAES",(G60+1825),IF(F60="AUT_IDRO",(""),IF(G60&lt;&gt;"",(G60+365),))))</f>
        <v>44351</v>
      </c>
      <c r="I60" s="18">
        <v>44351</v>
      </c>
      <c r="J60" s="20">
        <f>IF(I60="",(""),IF(F60="PC",(I60+1095),IF(F60="DIA_SCIA_ALT_PC",(I60+1095),IF(F60="SCIA",(E60+1095),IF(F60="CILA",(E60+1095),IF(F60="AUT_IDRO",(G60+1095),("")))))))</f>
        <v>45081</v>
      </c>
      <c r="K60" s="20">
        <f>IF(J60&lt;&gt;"",(J60+60),(""))</f>
        <v>45141</v>
      </c>
      <c r="L60" s="40">
        <v>44288</v>
      </c>
      <c r="M60" s="20">
        <f>IF(G60="",(""),IF(F60="AUT_IDRO",(G60+1095),(J60)))</f>
        <v>45081</v>
      </c>
      <c r="N60" s="18"/>
      <c r="O60" s="20" t="str">
        <f>IF(N60&lt;&gt;"",(N60+365),(""))</f>
        <v/>
      </c>
      <c r="P60" s="20" t="str">
        <f>IF(G60="",(""),IF(F60="AUT_PAES",(G60+2190),IF(F60&lt;&gt;"AUT_PAES",(""))))</f>
        <v/>
      </c>
      <c r="Q60" s="20" t="str">
        <f>IF(G60="",(""),IF(F60="AUT_IDRO",(G60+1095),IF(F60&lt;&gt;"AUT_IDRO",(""),)))</f>
        <v/>
      </c>
      <c r="R60" s="20">
        <f>IF(L60&lt;&gt;"",(L60+15),(""))</f>
        <v>44303</v>
      </c>
      <c r="S60" s="18">
        <v>44302</v>
      </c>
    </row>
    <row r="61" spans="1:19" ht="25.5" customHeight="1" x14ac:dyDescent="0.25">
      <c r="A61" s="22">
        <v>2017</v>
      </c>
      <c r="B61" s="17" t="s">
        <v>234</v>
      </c>
      <c r="C61" s="17" t="s">
        <v>231</v>
      </c>
      <c r="D61" s="21" t="s">
        <v>235</v>
      </c>
      <c r="E61" s="18">
        <v>43762</v>
      </c>
      <c r="F61" s="17" t="s">
        <v>2</v>
      </c>
      <c r="G61" s="18">
        <v>44239</v>
      </c>
      <c r="H61" s="20">
        <f>IF(G61="",(""),IF(F61="AUT_PAES",(G61+1825),IF(F61="AUT_IDRO",(""),IF(G61&lt;&gt;"",(G61+365),))))</f>
        <v>44604</v>
      </c>
      <c r="I61" s="18"/>
      <c r="J61" s="20" t="str">
        <f>IF(I61="",(""),IF(F61="PC",(I61+1095),IF(F61="DIA_SCIA_ALT_PC",(I61+1095),IF(F61="SCIA",(E61+1095),IF(F61="CILA",(E61+1095),IF(F61="AUT_IDRO",(G61+1095),("")))))))</f>
        <v/>
      </c>
      <c r="K61" s="20" t="str">
        <f>IF(J61&lt;&gt;"",(J61+60),(""))</f>
        <v/>
      </c>
      <c r="L61" s="18"/>
      <c r="M61" s="20" t="str">
        <f>IF(G61="",(""),IF(F61="AUT_IDRO",(G61+1095),(J61)))</f>
        <v/>
      </c>
      <c r="N61" s="18"/>
      <c r="O61" s="20" t="str">
        <f>IF(N61&lt;&gt;"",(N61+365),(""))</f>
        <v/>
      </c>
      <c r="P61" s="20" t="str">
        <f>IF(G61="",(""),IF(F61="AUT_PAES",(G61+2190),IF(F61&lt;&gt;"AUT_PAES",(""))))</f>
        <v/>
      </c>
      <c r="Q61" s="20" t="str">
        <f>IF(G61="",(""),IF(F61="AUT_IDRO",(G61+1095),IF(F61&lt;&gt;"AUT_IDRO",(""),)))</f>
        <v/>
      </c>
      <c r="R61" s="20" t="str">
        <f>IF(L61&lt;&gt;"",(L61+15),(""))</f>
        <v/>
      </c>
      <c r="S61" s="18"/>
    </row>
    <row r="62" spans="1:19" ht="25.5" customHeight="1" x14ac:dyDescent="0.25">
      <c r="A62" s="22">
        <v>1702</v>
      </c>
      <c r="B62" s="17" t="s">
        <v>124</v>
      </c>
      <c r="C62" s="17" t="s">
        <v>125</v>
      </c>
      <c r="D62" s="21"/>
      <c r="E62" s="18"/>
      <c r="F62" s="17"/>
      <c r="G62" s="18"/>
      <c r="H62" s="20" t="str">
        <f>IF(G62="",(""),IF(F62="AUT_PAES",(G62+1825),IF(F62="AUT_IDRO",(""),IF(G62&lt;&gt;"",(G62+365),))))</f>
        <v/>
      </c>
      <c r="I62" s="18"/>
      <c r="J62" s="20" t="str">
        <f>IF(I62="",(""),IF(F62="PC",(I62+1095),IF(F62="DIA_SCIA_ALT_PC",(I62+1095),IF(F62="SCIA",(E62+1095),IF(F62="CILA",(E62+1095),IF(F62="AUT_IDRO",(G62+1095),("")))))))</f>
        <v/>
      </c>
      <c r="K62" s="20" t="str">
        <f>IF(J62&lt;&gt;"",(J62+60),(""))</f>
        <v/>
      </c>
      <c r="L62" s="18"/>
      <c r="M62" s="20" t="str">
        <f>IF(G62="",(""),IF(F62="AUT_IDRO",(G62+1095),(J62)))</f>
        <v/>
      </c>
      <c r="N62" s="18"/>
      <c r="O62" s="20" t="str">
        <f>IF(N62&lt;&gt;"",(N62+365),(""))</f>
        <v/>
      </c>
      <c r="P62" s="20" t="str">
        <f>IF(G62="",(""),IF(F62="AUT_PAES",(G62+2190),IF(F62&lt;&gt;"AUT_PAES",(""))))</f>
        <v/>
      </c>
      <c r="Q62" s="20" t="str">
        <f>IF(G62="",(""),IF(F62="AUT_IDRO",(G62+1095),IF(F62&lt;&gt;"AUT_IDRO",(""),)))</f>
        <v/>
      </c>
      <c r="R62" s="20" t="str">
        <f>IF(L62&lt;&gt;"",(L62+15),(""))</f>
        <v/>
      </c>
      <c r="S62" s="18"/>
    </row>
    <row r="63" spans="1:19" ht="25.5" customHeight="1" x14ac:dyDescent="0.25">
      <c r="A63" s="22">
        <v>2008</v>
      </c>
      <c r="B63" s="17" t="s">
        <v>312</v>
      </c>
      <c r="C63" s="17" t="s">
        <v>313</v>
      </c>
      <c r="D63" s="21" t="s">
        <v>314</v>
      </c>
      <c r="E63" s="18">
        <v>44235</v>
      </c>
      <c r="F63" s="17" t="s">
        <v>311</v>
      </c>
      <c r="G63" s="18">
        <v>44376</v>
      </c>
      <c r="H63" s="20">
        <f>IF(G63="",(""),IF(F63="AUT_PAES",(G63+1825),IF(F63="AUT_IDRO",(""),IF(G63&lt;&gt;"",(G63+365),))))</f>
        <v>44741</v>
      </c>
      <c r="I63" s="18"/>
      <c r="J63" s="20" t="str">
        <f>IF(I63="",(""),IF(F63="PC",(I63+1095),IF(F63="DIA_SCIA_ALT_PC",(I63+1095),IF(F63="SCIA",(E63+1095),IF(F63="CILA",(E63+1095),IF(F63="AUT_IDRO",(G63+1095),("")))))))</f>
        <v/>
      </c>
      <c r="K63" s="20" t="str">
        <f>IF(J63&lt;&gt;"",(J63+60),(""))</f>
        <v/>
      </c>
      <c r="L63" s="18"/>
      <c r="M63" s="20" t="str">
        <f>IF(G63="",(""),IF(F63="AUT_IDRO",(G63+1095),(J63)))</f>
        <v/>
      </c>
      <c r="N63" s="18"/>
      <c r="O63" s="20" t="str">
        <f>IF(N63&lt;&gt;"",(N63+365),(""))</f>
        <v/>
      </c>
      <c r="P63" s="20" t="str">
        <f>IF(G63="",(""),IF(F63="AUT_PAES",(G63+2190),IF(F63&lt;&gt;"AUT_PAES",(""))))</f>
        <v/>
      </c>
      <c r="Q63" s="20" t="str">
        <f>IF(G63="",(""),IF(F63="AUT_IDRO",(G63+1095),IF(F63&lt;&gt;"AUT_IDRO",(""),)))</f>
        <v/>
      </c>
      <c r="R63" s="20" t="str">
        <f>IF(L63&lt;&gt;"",(L63+15),(""))</f>
        <v/>
      </c>
      <c r="S63" s="18"/>
    </row>
    <row r="64" spans="1:19" ht="25.5" customHeight="1" x14ac:dyDescent="0.25">
      <c r="A64" s="22"/>
      <c r="B64" s="17" t="s">
        <v>236</v>
      </c>
      <c r="C64" s="17" t="s">
        <v>237</v>
      </c>
      <c r="D64" s="21"/>
      <c r="E64" s="18">
        <v>43803</v>
      </c>
      <c r="F64" s="17" t="s">
        <v>2</v>
      </c>
      <c r="G64" s="18">
        <v>43972</v>
      </c>
      <c r="H64" s="20">
        <f>IF(G64="",(""),IF(F64="AUT_PAES",(G64+1825),IF(F64="AUT_IDRO",(""),IF(G64&lt;&gt;"",(G64+365),))))</f>
        <v>44337</v>
      </c>
      <c r="I64" s="18">
        <v>44064</v>
      </c>
      <c r="J64" s="20">
        <f>IF(I64="",(""),IF(F64="PC",(I64+1095),IF(F64="DIA_SCIA_ALT_PC",(I64+1095),IF(F64="SCIA",(E64+1095),IF(F64="CILA",(E64+1095),IF(F64="AUT_IDRO",(G64+1095),("")))))))</f>
        <v>45159</v>
      </c>
      <c r="K64" s="20">
        <f>IF(J64&lt;&gt;"",(J64+60),(""))</f>
        <v>45219</v>
      </c>
      <c r="L64" s="18"/>
      <c r="M64" s="20">
        <f>IF(G64="",(""),IF(F64="AUT_IDRO",(G64+1095),(J64)))</f>
        <v>45159</v>
      </c>
      <c r="N64" s="18"/>
      <c r="O64" s="20" t="str">
        <f>IF(N64&lt;&gt;"",(N64+365),(""))</f>
        <v/>
      </c>
      <c r="P64" s="20" t="str">
        <f>IF(G64="",(""),IF(F64="AUT_PAES",(G64+2190),IF(F64&lt;&gt;"AUT_PAES",(""))))</f>
        <v/>
      </c>
      <c r="Q64" s="20" t="str">
        <f>IF(G64="",(""),IF(F64="AUT_IDRO",(G64+1095),IF(F64&lt;&gt;"AUT_IDRO",(""),)))</f>
        <v/>
      </c>
      <c r="R64" s="20" t="str">
        <f>IF(L64&lt;&gt;"",(L64+15),(""))</f>
        <v/>
      </c>
      <c r="S64" s="18"/>
    </row>
    <row r="65" spans="1:19" ht="25.5" customHeight="1" x14ac:dyDescent="0.25">
      <c r="A65" s="22"/>
      <c r="B65" s="17" t="s">
        <v>236</v>
      </c>
      <c r="C65" s="17" t="s">
        <v>237</v>
      </c>
      <c r="D65" s="37"/>
      <c r="E65" s="18">
        <v>43804</v>
      </c>
      <c r="F65" s="17" t="s">
        <v>17</v>
      </c>
      <c r="G65" s="18">
        <v>43972</v>
      </c>
      <c r="H65" s="20">
        <f>IF(G65="",(""),IF(F65="AUT_PAES",(G65+1825),IF(F65="AUT_IDRO",(""),IF(G65&lt;&gt;"",(G65+365),))))</f>
        <v>45797</v>
      </c>
      <c r="I65" s="18"/>
      <c r="J65" s="20" t="str">
        <f>IF(I65="",(""),IF(F65="PC",(I65+1095),IF(F65="DIA_SCIA_ALT_PC",(I65+1095),IF(F65="SCIA",(E65+1095),IF(F65="CILA",(E65+1095),IF(F65="AUT_IDRO",(G65+1095),("")))))))</f>
        <v/>
      </c>
      <c r="K65" s="20" t="str">
        <f>IF(J65&lt;&gt;"",(J65+60),(""))</f>
        <v/>
      </c>
      <c r="L65" s="18"/>
      <c r="M65" s="20" t="str">
        <f>IF(G65="",(""),IF(F65="AUT_IDRO",(G65+1095),(J65)))</f>
        <v/>
      </c>
      <c r="N65" s="18"/>
      <c r="O65" s="20" t="str">
        <f>IF(N65&lt;&gt;"",(N65+365),(""))</f>
        <v/>
      </c>
      <c r="P65" s="20">
        <f>IF(G65="",(""),IF(F65="AUT_PAES",(G65+2190),IF(F65&lt;&gt;"AUT_PAES",(""))))</f>
        <v>46162</v>
      </c>
      <c r="Q65" s="20" t="str">
        <f>IF(G65="",(""),IF(F65="AUT_IDRO",(G65+1095),IF(F65&lt;&gt;"AUT_IDRO",(""),)))</f>
        <v/>
      </c>
      <c r="R65" s="20" t="str">
        <f>IF(L65&lt;&gt;"",(L65+15),(""))</f>
        <v/>
      </c>
      <c r="S65" s="18"/>
    </row>
    <row r="66" spans="1:19" ht="25.5" customHeight="1" x14ac:dyDescent="0.25">
      <c r="A66" s="22">
        <v>1409</v>
      </c>
      <c r="B66" s="17" t="s">
        <v>93</v>
      </c>
      <c r="C66" s="17" t="s">
        <v>87</v>
      </c>
      <c r="D66" s="21" t="s">
        <v>86</v>
      </c>
      <c r="E66" s="18"/>
      <c r="F66" s="17" t="s">
        <v>17</v>
      </c>
      <c r="G66" s="18">
        <v>42725</v>
      </c>
      <c r="H66" s="20">
        <f>IF(G66="",(""),IF(F66="AUT_PAES",(G66+1825),IF(F66="AUT_IDRO",(""),IF(G66&lt;&gt;"",(G66+365),))))</f>
        <v>44550</v>
      </c>
      <c r="I66" s="18"/>
      <c r="J66" s="20" t="str">
        <f>IF(I66="",(""),IF(F66="PC",(I66+1095),IF(F66="DIA_SCIA_ALT_PC",(I66+1095),IF(F66="SCIA",(E66+1095),IF(F66="CILA",(E66+1095),IF(F66="AUT_IDRO",(G66+1095),("")))))))</f>
        <v/>
      </c>
      <c r="K66" s="20" t="str">
        <f>IF(J66&lt;&gt;"",(J66+60),(""))</f>
        <v/>
      </c>
      <c r="L66" s="18"/>
      <c r="M66" s="20" t="str">
        <f>IF(G66="",(""),IF(F66="AUT_IDRO",(G66+1095),(J66)))</f>
        <v/>
      </c>
      <c r="N66" s="18"/>
      <c r="O66" s="20" t="str">
        <f>IF(N66&lt;&gt;"",(N66+365),(""))</f>
        <v/>
      </c>
      <c r="P66" s="20">
        <f>IF(G66="",(""),IF(F66="AUT_PAES",(G66+2190),IF(F66&lt;&gt;"AUT_PAES",(""))))</f>
        <v>44915</v>
      </c>
      <c r="Q66" s="20" t="str">
        <f>IF(G66="",(""),IF(F66="AUT_IDRO",(G66+1095),IF(F66&lt;&gt;"AUT_IDRO",(""),)))</f>
        <v/>
      </c>
      <c r="R66" s="20" t="str">
        <f>IF(L66&lt;&gt;"",(L66+15),(""))</f>
        <v/>
      </c>
      <c r="S66" s="18"/>
    </row>
    <row r="67" spans="1:19" ht="25.5" customHeight="1" x14ac:dyDescent="0.25">
      <c r="A67" s="22">
        <v>1409</v>
      </c>
      <c r="B67" s="17" t="s">
        <v>93</v>
      </c>
      <c r="C67" s="17" t="s">
        <v>87</v>
      </c>
      <c r="D67" s="21" t="s">
        <v>89</v>
      </c>
      <c r="E67" s="18">
        <v>42793</v>
      </c>
      <c r="F67" s="17" t="s">
        <v>2</v>
      </c>
      <c r="G67" s="18">
        <v>43244</v>
      </c>
      <c r="H67" s="20">
        <f>IF(G67="",(""),IF(F67="AUT_PAES",(G67+1825),IF(F67="AUT_IDRO",(""),IF(G67&lt;&gt;"",(G67+365),))))</f>
        <v>43609</v>
      </c>
      <c r="I67" s="18">
        <v>43608</v>
      </c>
      <c r="J67" s="20">
        <f>IF(I67="",(""),IF(F67="PC",(I67+1095),IF(F67="DIA_SCIA_ALT_PC",(I67+1095),IF(F67="SCIA",(E67+1095),IF(F67="CILA",(E67+1095),IF(F67="AUT_IDRO",(G67+1095),("")))))))</f>
        <v>44703</v>
      </c>
      <c r="K67" s="20">
        <f>IF(J67&lt;&gt;"",(J67+60),(""))</f>
        <v>44763</v>
      </c>
      <c r="L67" s="18"/>
      <c r="M67" s="20">
        <f>IF(G67="",(""),IF(F67="AUT_IDRO",(G67+1095),(J67)))</f>
        <v>44703</v>
      </c>
      <c r="N67" s="18"/>
      <c r="O67" s="20" t="str">
        <f>IF(N67&lt;&gt;"",(N67+365),(""))</f>
        <v/>
      </c>
      <c r="P67" s="20" t="str">
        <f>IF(G67="",(""),IF(F67="AUT_PAES",(G67+2190),IF(F67&lt;&gt;"AUT_PAES",(""))))</f>
        <v/>
      </c>
      <c r="Q67" s="20" t="str">
        <f>IF(G67="",(""),IF(F67="AUT_IDRO",(G67+1095),IF(F67&lt;&gt;"AUT_IDRO",(""),)))</f>
        <v/>
      </c>
      <c r="R67" s="20" t="str">
        <f>IF(L67&lt;&gt;"",(L67+15),(""))</f>
        <v/>
      </c>
      <c r="S67" s="18"/>
    </row>
    <row r="68" spans="1:19" ht="25.5" customHeight="1" x14ac:dyDescent="0.25">
      <c r="A68" s="22">
        <v>1907</v>
      </c>
      <c r="B68" s="17" t="s">
        <v>212</v>
      </c>
      <c r="C68" s="17" t="s">
        <v>213</v>
      </c>
      <c r="D68" s="21" t="s">
        <v>214</v>
      </c>
      <c r="E68" s="18">
        <v>43671</v>
      </c>
      <c r="F68" s="17" t="s">
        <v>4</v>
      </c>
      <c r="G68" s="18">
        <v>43671</v>
      </c>
      <c r="H68" s="20">
        <f>IF(G68="",(""),IF(F68="AUT_PAES",(G68+1825),IF(F68="AUT_IDRO",(""),IF(G68&lt;&gt;"",(G68+365),))))</f>
        <v>44036</v>
      </c>
      <c r="I68" s="18">
        <v>44037</v>
      </c>
      <c r="J68" s="20">
        <f>IF(I68="",(""),IF(F68="PC",(I68+1095),IF(F68="DIA_SCIA_ALT_PC",(I68+1095),IF(F68="SCIA",(E68+1095),IF(F68="CILA",(E68+1095),IF(F68="AUT_IDRO",(G68+1095),("")))))))</f>
        <v>44766</v>
      </c>
      <c r="K68" s="20">
        <f>IF(J68&lt;&gt;"",(J68+60),(""))</f>
        <v>44826</v>
      </c>
      <c r="L68" s="18"/>
      <c r="M68" s="20">
        <f>IF(G68="",(""),IF(F68="AUT_IDRO",(G68+1095),(J68)))</f>
        <v>44766</v>
      </c>
      <c r="N68" s="18"/>
      <c r="O68" s="20" t="str">
        <f>IF(N68&lt;&gt;"",(N68+365),(""))</f>
        <v/>
      </c>
      <c r="P68" s="20" t="str">
        <f>IF(G68="",(""),IF(F68="AUT_PAES",(G68+2190),IF(F68&lt;&gt;"AUT_PAES",(""))))</f>
        <v/>
      </c>
      <c r="Q68" s="20" t="str">
        <f>IF(G68="",(""),IF(F68="AUT_IDRO",(G68+1095),IF(F68&lt;&gt;"AUT_IDRO",(""),)))</f>
        <v/>
      </c>
      <c r="R68" s="20" t="str">
        <f>IF(L68&lt;&gt;"",(L68+15),(""))</f>
        <v/>
      </c>
      <c r="S68" s="18"/>
    </row>
    <row r="69" spans="1:19" ht="25.5" customHeight="1" x14ac:dyDescent="0.25">
      <c r="A69" s="22">
        <v>1907</v>
      </c>
      <c r="B69" s="17" t="s">
        <v>212</v>
      </c>
      <c r="C69" s="17" t="s">
        <v>238</v>
      </c>
      <c r="D69" s="21" t="s">
        <v>239</v>
      </c>
      <c r="E69" s="18">
        <v>43879</v>
      </c>
      <c r="F69" s="17" t="s">
        <v>3</v>
      </c>
      <c r="G69" s="18">
        <v>43879</v>
      </c>
      <c r="H69" s="20">
        <f>IF(G69="",(""),IF(F69="AUT_PAES",(G69+1825),IF(F69="AUT_IDRO",(""),IF(G69&lt;&gt;"",(G69+365),))))</f>
        <v>44244</v>
      </c>
      <c r="I69" s="18">
        <v>43880</v>
      </c>
      <c r="J69" s="20">
        <f>IF(I69="",(""),IF(F69="PC",(I69+1095),IF(F69="DIA_SCIA_ALT_PC",(I69+1095),IF(F69="SCIA",(E69+1095),IF(F69="CILA",(E69+1095),IF(F69="AUT_IDRO",(G69+1095),("")))))))</f>
        <v>44974</v>
      </c>
      <c r="K69" s="20">
        <f>IF(J69&lt;&gt;"",(J69+60),(""))</f>
        <v>45034</v>
      </c>
      <c r="L69" s="18"/>
      <c r="M69" s="20">
        <f>IF(G69="",(""),IF(F69="AUT_IDRO",(G69+1095),(J69)))</f>
        <v>44974</v>
      </c>
      <c r="N69" s="18"/>
      <c r="O69" s="20" t="str">
        <f>IF(N69&lt;&gt;"",(N69+365),(""))</f>
        <v/>
      </c>
      <c r="P69" s="20" t="str">
        <f>IF(G69="",(""),IF(F69="AUT_PAES",(G69+2190),IF(F69&lt;&gt;"AUT_PAES",(""))))</f>
        <v/>
      </c>
      <c r="Q69" s="20" t="str">
        <f>IF(G69="",(""),IF(F69="AUT_IDRO",(G69+1095),IF(F69&lt;&gt;"AUT_IDRO",(""),)))</f>
        <v/>
      </c>
      <c r="R69" s="20" t="str">
        <f>IF(L69&lt;&gt;"",(L69+15),(""))</f>
        <v/>
      </c>
      <c r="S69" s="18"/>
    </row>
    <row r="70" spans="1:19" ht="25.5" customHeight="1" x14ac:dyDescent="0.25">
      <c r="A70" s="22">
        <v>1907</v>
      </c>
      <c r="B70" s="17" t="s">
        <v>212</v>
      </c>
      <c r="C70" s="17" t="s">
        <v>250</v>
      </c>
      <c r="D70" s="21" t="s">
        <v>249</v>
      </c>
      <c r="E70" s="18">
        <v>43955</v>
      </c>
      <c r="F70" s="17" t="s">
        <v>17</v>
      </c>
      <c r="G70" s="18"/>
      <c r="H70" s="20" t="str">
        <f>IF(G70="",(""),IF(F70="AUT_PAES",(G70+1825),IF(F70="AUT_IDRO",(""),IF(G70&lt;&gt;"",(G70+365),))))</f>
        <v/>
      </c>
      <c r="I70" s="18"/>
      <c r="J70" s="20" t="str">
        <f>IF(I70="",(""),IF(F70="PC",(I70+1095),IF(F70="DIA_SCIA_ALT_PC",(I70+1095),IF(F70="SCIA",(E70+1095),IF(F70="CILA",(E70+1095),IF(F70="AUT_IDRO",(G70+1095),("")))))))</f>
        <v/>
      </c>
      <c r="K70" s="20" t="str">
        <f>IF(J70&lt;&gt;"",(J70+60),(""))</f>
        <v/>
      </c>
      <c r="L70" s="18"/>
      <c r="M70" s="20" t="str">
        <f>IF(G70="",(""),IF(F70="AUT_IDRO",(G70+1095),(J70)))</f>
        <v/>
      </c>
      <c r="N70" s="18"/>
      <c r="O70" s="20" t="str">
        <f>IF(N70&lt;&gt;"",(N70+365),(""))</f>
        <v/>
      </c>
      <c r="P70" s="20" t="str">
        <f>IF(G70="",(""),IF(F70="AUT_PAES",(G70+2190),IF(F70&lt;&gt;"AUT_PAES",(""))))</f>
        <v/>
      </c>
      <c r="Q70" s="20" t="str">
        <f>IF(G70="",(""),IF(F70="AUT_IDRO",(G70+1095),IF(F70&lt;&gt;"AUT_IDRO",(""),)))</f>
        <v/>
      </c>
      <c r="R70" s="20" t="str">
        <f>IF(L70&lt;&gt;"",(L70+15),(""))</f>
        <v/>
      </c>
      <c r="S70" s="18"/>
    </row>
    <row r="71" spans="1:19" ht="25.5" customHeight="1" x14ac:dyDescent="0.25">
      <c r="A71" s="22" t="s">
        <v>259</v>
      </c>
      <c r="B71" s="17" t="s">
        <v>260</v>
      </c>
      <c r="C71" s="17" t="s">
        <v>261</v>
      </c>
      <c r="D71" s="21"/>
      <c r="E71" s="18">
        <v>43850</v>
      </c>
      <c r="F71" s="17" t="s">
        <v>2</v>
      </c>
      <c r="G71" s="18"/>
      <c r="H71" s="20" t="str">
        <f>IF(G71="",(""),IF(F71="AUT_PAES",(G71+1825),IF(F71="AUT_IDRO",(""),IF(G71&lt;&gt;"",(G71+365),))))</f>
        <v/>
      </c>
      <c r="I71" s="18"/>
      <c r="J71" s="20" t="str">
        <f>IF(I71="",(""),IF(F71="PC",(I71+1095),IF(F71="DIA_SCIA_ALT_PC",(I71+1095),IF(F71="SCIA",(E71+1095),IF(F71="CILA",(E71+1095),IF(F71="AUT_IDRO",(G71+1095),("")))))))</f>
        <v/>
      </c>
      <c r="K71" s="20" t="str">
        <f>IF(J71&lt;&gt;"",(J71+60),(""))</f>
        <v/>
      </c>
      <c r="L71" s="18"/>
      <c r="M71" s="20" t="str">
        <f>IF(G71="",(""),IF(F71="AUT_IDRO",(G71+1095),(J71)))</f>
        <v/>
      </c>
      <c r="N71" s="18"/>
      <c r="O71" s="20" t="str">
        <f>IF(N71&lt;&gt;"",(N71+365),(""))</f>
        <v/>
      </c>
      <c r="P71" s="20" t="str">
        <f>IF(G71="",(""),IF(F71="AUT_PAES",(G71+2190),IF(F71&lt;&gt;"AUT_PAES",(""))))</f>
        <v/>
      </c>
      <c r="Q71" s="20" t="str">
        <f>IF(G71="",(""),IF(F71="AUT_IDRO",(G71+1095),IF(F71&lt;&gt;"AUT_IDRO",(""),)))</f>
        <v/>
      </c>
      <c r="R71" s="20" t="str">
        <f>IF(L71&lt;&gt;"",(L71+15),(""))</f>
        <v/>
      </c>
      <c r="S71" s="18"/>
    </row>
    <row r="72" spans="1:19" ht="25.5" customHeight="1" x14ac:dyDescent="0.25">
      <c r="A72" s="22" t="s">
        <v>259</v>
      </c>
      <c r="B72" s="17" t="s">
        <v>260</v>
      </c>
      <c r="C72" s="17" t="s">
        <v>261</v>
      </c>
      <c r="D72" s="21" t="s">
        <v>262</v>
      </c>
      <c r="E72" s="18">
        <v>43850</v>
      </c>
      <c r="F72" s="17" t="s">
        <v>17</v>
      </c>
      <c r="G72" s="18">
        <v>44075</v>
      </c>
      <c r="H72" s="20">
        <f>IF(G72="",(""),IF(F72="AUT_PAES",(G72+1825),IF(F72="AUT_IDRO",(""),IF(G72&lt;&gt;"",(G72+365),))))</f>
        <v>45900</v>
      </c>
      <c r="I72" s="18"/>
      <c r="J72" s="20" t="str">
        <f>IF(I72="",(""),IF(F72="PC",(I72+1095),IF(F72="DIA_SCIA_ALT_PC",(I72+1095),IF(F72="SCIA",(E72+1095),IF(F72="CILA",(E72+1095),IF(F72="AUT_IDRO",(G72+1095),("")))))))</f>
        <v/>
      </c>
      <c r="K72" s="20" t="str">
        <f>IF(J72&lt;&gt;"",(J72+60),(""))</f>
        <v/>
      </c>
      <c r="L72" s="18"/>
      <c r="M72" s="20" t="str">
        <f>IF(G72="",(""),IF(F72="AUT_IDRO",(G72+1095),(J72)))</f>
        <v/>
      </c>
      <c r="N72" s="18"/>
      <c r="O72" s="20" t="str">
        <f>IF(N72&lt;&gt;"",(N72+365),(""))</f>
        <v/>
      </c>
      <c r="P72" s="20">
        <f>IF(G72="",(""),IF(F72="AUT_PAES",(G72+2190),IF(F72&lt;&gt;"AUT_PAES",(""))))</f>
        <v>46265</v>
      </c>
      <c r="Q72" s="20" t="str">
        <f>IF(G72="",(""),IF(F72="AUT_IDRO",(G72+1095),IF(F72&lt;&gt;"AUT_IDRO",(""),)))</f>
        <v/>
      </c>
      <c r="R72" s="20" t="str">
        <f>IF(L72&lt;&gt;"",(L72+15),(""))</f>
        <v/>
      </c>
      <c r="S72" s="18"/>
    </row>
    <row r="73" spans="1:19" ht="25.5" customHeight="1" x14ac:dyDescent="0.25">
      <c r="A73" s="22">
        <v>1714</v>
      </c>
      <c r="B73" s="17" t="s">
        <v>166</v>
      </c>
      <c r="C73" s="17" t="s">
        <v>167</v>
      </c>
      <c r="D73" s="21" t="s">
        <v>168</v>
      </c>
      <c r="E73" s="18">
        <v>43217</v>
      </c>
      <c r="F73" s="17" t="s">
        <v>2</v>
      </c>
      <c r="G73" s="18">
        <v>43404</v>
      </c>
      <c r="H73" s="20">
        <f>IF(G73="",(""),IF(F73="AUT_PAES",(G73+1825),IF(F73="AUT_IDRO",(""),IF(G73&lt;&gt;"",(G73+365),))))</f>
        <v>43769</v>
      </c>
      <c r="I73" s="18">
        <v>43552</v>
      </c>
      <c r="J73" s="20">
        <f>IF(I73="",(""),IF(F73="PC",(I73+1095),IF(F73="DIA_SCIA_ALT_PC",(I73+1095),IF(F73="SCIA",(E73+1095),IF(F73="CILA",(E73+1095),IF(F73="AUT_IDRO",(G73+1095),("")))))))</f>
        <v>44647</v>
      </c>
      <c r="K73" s="20">
        <f>IF(J73&lt;&gt;"",(J73+60),(""))</f>
        <v>44707</v>
      </c>
      <c r="L73" s="18"/>
      <c r="M73" s="20">
        <f>IF(G73="",(""),IF(F73="AUT_IDRO",(G73+1095),(J73)))</f>
        <v>44647</v>
      </c>
      <c r="N73" s="18"/>
      <c r="O73" s="20" t="str">
        <f>IF(N73&lt;&gt;"",(N73+365),(""))</f>
        <v/>
      </c>
      <c r="P73" s="20" t="str">
        <f>IF(G73="",(""),IF(F73="AUT_PAES",(G73+2190),IF(F73&lt;&gt;"AUT_PAES",(""))))</f>
        <v/>
      </c>
      <c r="Q73" s="20" t="str">
        <f>IF(G73="",(""),IF(F73="AUT_IDRO",(G73+1095),IF(F73&lt;&gt;"AUT_IDRO",(""),)))</f>
        <v/>
      </c>
      <c r="R73" s="20" t="str">
        <f>IF(L73&lt;&gt;"",(L73+15),(""))</f>
        <v/>
      </c>
      <c r="S73" s="18"/>
    </row>
    <row r="74" spans="1:19" ht="25.5" customHeight="1" x14ac:dyDescent="0.25">
      <c r="A74" s="22">
        <v>1714</v>
      </c>
      <c r="B74" s="17" t="s">
        <v>166</v>
      </c>
      <c r="C74" s="17" t="s">
        <v>167</v>
      </c>
      <c r="D74" s="21" t="s">
        <v>168</v>
      </c>
      <c r="E74" s="18">
        <v>43217</v>
      </c>
      <c r="F74" s="17" t="s">
        <v>17</v>
      </c>
      <c r="G74" s="18">
        <v>43346</v>
      </c>
      <c r="H74" s="20">
        <f>IF(G74="",(""),IF(F74="AUT_PAES",(G74+1825),IF(F74="AUT_IDRO",(""),IF(G74&lt;&gt;"",(G74+365),))))</f>
        <v>45171</v>
      </c>
      <c r="I74" s="18"/>
      <c r="J74" s="20" t="str">
        <f>IF(I74="",(""),IF(F74="PC",(I74+1095),IF(F74="DIA_SCIA_ALT_PC",(I74+1095),IF(F74="SCIA",(E74+1095),IF(F74="CILA",(E74+1095),IF(F74="AUT_IDRO",(G74+1095),("")))))))</f>
        <v/>
      </c>
      <c r="K74" s="20" t="str">
        <f>IF(J74&lt;&gt;"",(J74+60),(""))</f>
        <v/>
      </c>
      <c r="L74" s="18"/>
      <c r="M74" s="20" t="str">
        <f>IF(G74="",(""),IF(F74="AUT_IDRO",(G74+1095),(J74)))</f>
        <v/>
      </c>
      <c r="N74" s="18"/>
      <c r="O74" s="20" t="str">
        <f>IF(N74&lt;&gt;"",(N74+365),(""))</f>
        <v/>
      </c>
      <c r="P74" s="20">
        <f>IF(G74="",(""),IF(F74="AUT_PAES",(G74+2190),IF(F74&lt;&gt;"AUT_PAES",(""))))</f>
        <v>45536</v>
      </c>
      <c r="Q74" s="20" t="str">
        <f>IF(G74="",(""),IF(F74="AUT_IDRO",(G74+1095),IF(F74&lt;&gt;"AUT_IDRO",(""),)))</f>
        <v/>
      </c>
      <c r="R74" s="20" t="str">
        <f>IF(L74&lt;&gt;"",(L74+15),(""))</f>
        <v/>
      </c>
      <c r="S74" s="18"/>
    </row>
    <row r="75" spans="1:19" ht="25.5" customHeight="1" x14ac:dyDescent="0.25">
      <c r="A75" s="22">
        <v>1701</v>
      </c>
      <c r="B75" s="17" t="s">
        <v>166</v>
      </c>
      <c r="C75" s="17" t="s">
        <v>169</v>
      </c>
      <c r="D75" s="21" t="s">
        <v>225</v>
      </c>
      <c r="E75" s="18">
        <v>43389</v>
      </c>
      <c r="F75" s="17" t="s">
        <v>17</v>
      </c>
      <c r="G75" s="18">
        <v>43535</v>
      </c>
      <c r="H75" s="20">
        <f>IF(G75="",(""),IF(F75="AUT_PAES",(G75+1825),IF(F75="AUT_IDRO",(""),IF(G75&lt;&gt;"",(G75+365),))))</f>
        <v>45360</v>
      </c>
      <c r="I75" s="18"/>
      <c r="J75" s="20" t="str">
        <f>IF(I75="",(""),IF(F75="PC",(I75+1095),IF(F75="DIA_SCIA_ALT_PC",(I75+1095),IF(F75="SCIA",(E75+1095),IF(F75="CILA",(E75+1095),IF(F75="AUT_IDRO",(G75+1095),("")))))))</f>
        <v/>
      </c>
      <c r="K75" s="20" t="str">
        <f>IF(J75&lt;&gt;"",(J75+60),(""))</f>
        <v/>
      </c>
      <c r="L75" s="18"/>
      <c r="M75" s="20" t="str">
        <f>IF(G75="",(""),IF(F75="AUT_IDRO",(G75+1095),(J75)))</f>
        <v/>
      </c>
      <c r="N75" s="18"/>
      <c r="O75" s="20" t="str">
        <f>IF(N75&lt;&gt;"",(N75+365),(""))</f>
        <v/>
      </c>
      <c r="P75" s="20">
        <f>IF(G75="",(""),IF(F75="AUT_PAES",(G75+2190),IF(F75&lt;&gt;"AUT_PAES",(""))))</f>
        <v>45725</v>
      </c>
      <c r="Q75" s="20" t="str">
        <f>IF(G75="",(""),IF(F75="AUT_IDRO",(G75+1095),IF(F75&lt;&gt;"AUT_IDRO",(""),)))</f>
        <v/>
      </c>
      <c r="R75" s="20" t="str">
        <f>IF(L75&lt;&gt;"",(L75+15),(""))</f>
        <v/>
      </c>
      <c r="S75" s="18"/>
    </row>
    <row r="76" spans="1:19" ht="25.5" customHeight="1" x14ac:dyDescent="0.25">
      <c r="A76" s="22">
        <v>1701</v>
      </c>
      <c r="B76" s="17" t="s">
        <v>166</v>
      </c>
      <c r="C76" s="17" t="s">
        <v>169</v>
      </c>
      <c r="D76" s="21" t="s">
        <v>170</v>
      </c>
      <c r="E76" s="18">
        <v>43389</v>
      </c>
      <c r="F76" s="17" t="s">
        <v>2</v>
      </c>
      <c r="G76" s="18">
        <v>43782</v>
      </c>
      <c r="H76" s="20">
        <f>IF(G76="",(""),IF(F76="AUT_PAES",(G76+1825),IF(F76="AUT_IDRO",(""),IF(G76&lt;&gt;"",(G76+365),))))</f>
        <v>44147</v>
      </c>
      <c r="I76" s="18">
        <v>43851</v>
      </c>
      <c r="J76" s="20">
        <f>IF(I76="",(""),IF(F76="PC",(I76+1095),IF(F76="DIA_SCIA_ALT_PC",(I76+1095),IF(F76="SCIA",(E76+1095),IF(F76="CILA",(E76+1095),IF(F76="AUT_IDRO",(G76+1095),("")))))))</f>
        <v>44946</v>
      </c>
      <c r="K76" s="20">
        <f>IF(J76&lt;&gt;"",(J76+60),(""))</f>
        <v>45006</v>
      </c>
      <c r="L76" s="18"/>
      <c r="M76" s="20">
        <f>IF(G76="",(""),IF(F76="AUT_IDRO",(G76+1095),(J76)))</f>
        <v>44946</v>
      </c>
      <c r="N76" s="18"/>
      <c r="O76" s="20" t="str">
        <f>IF(N76&lt;&gt;"",(N76+365),(""))</f>
        <v/>
      </c>
      <c r="P76" s="20" t="str">
        <f>IF(G76="",(""),IF(F76="AUT_PAES",(G76+2190),IF(F76&lt;&gt;"AUT_PAES",(""))))</f>
        <v/>
      </c>
      <c r="Q76" s="20" t="str">
        <f>IF(G76="",(""),IF(F76="AUT_IDRO",(G76+1095),IF(F76&lt;&gt;"AUT_IDRO",(""),)))</f>
        <v/>
      </c>
      <c r="R76" s="20" t="str">
        <f>IF(L76&lt;&gt;"",(L76+15),(""))</f>
        <v/>
      </c>
      <c r="S76" s="18"/>
    </row>
    <row r="77" spans="1:19" ht="25.5" customHeight="1" x14ac:dyDescent="0.25">
      <c r="A77" s="22">
        <v>1701</v>
      </c>
      <c r="B77" s="17" t="s">
        <v>166</v>
      </c>
      <c r="C77" s="17" t="s">
        <v>226</v>
      </c>
      <c r="D77" s="21" t="s">
        <v>227</v>
      </c>
      <c r="E77" s="18">
        <v>43038</v>
      </c>
      <c r="F77" s="17" t="s">
        <v>3</v>
      </c>
      <c r="G77" s="18">
        <v>43116</v>
      </c>
      <c r="H77" s="20">
        <f>IF(G77="",(""),IF(F77="AUT_PAES",(G77+1825),IF(F77="AUT_IDRO",(""),IF(G77&lt;&gt;"",(G77+365),))))</f>
        <v>43481</v>
      </c>
      <c r="I77" s="18">
        <v>43138</v>
      </c>
      <c r="J77" s="20">
        <f>IF(I77="",(""),IF(F77="PC",(I77+1095),IF(F77="DIA_SCIA_ALT_PC",(I77+1095),IF(F77="SCIA",(E77+1095),IF(F77="CILA",(E77+1095),IF(F77="AUT_IDRO",(G77+1095),("")))))))</f>
        <v>44133</v>
      </c>
      <c r="K77" s="20">
        <f>IF(J77&lt;&gt;"",(J77+60),(""))</f>
        <v>44193</v>
      </c>
      <c r="L77" s="18">
        <v>43875</v>
      </c>
      <c r="M77" s="20">
        <f>IF(G77="",(""),IF(F77="AUT_IDRO",(G77+1095),(J77)))</f>
        <v>44133</v>
      </c>
      <c r="N77" s="18"/>
      <c r="O77" s="20" t="str">
        <f>IF(N77&lt;&gt;"",(N77+365),(""))</f>
        <v/>
      </c>
      <c r="P77" s="20" t="str">
        <f>IF(G77="",(""),IF(F77="AUT_PAES",(G77+2190),IF(F77&lt;&gt;"AUT_PAES",(""))))</f>
        <v/>
      </c>
      <c r="Q77" s="20" t="str">
        <f>IF(G77="",(""),IF(F77="AUT_IDRO",(G77+1095),IF(F77&lt;&gt;"AUT_IDRO",(""),)))</f>
        <v/>
      </c>
      <c r="R77" s="20">
        <f>IF(L77&lt;&gt;"",(L77+15),(""))</f>
        <v>43890</v>
      </c>
      <c r="S77" s="18" t="s">
        <v>291</v>
      </c>
    </row>
    <row r="78" spans="1:19" ht="25.5" customHeight="1" x14ac:dyDescent="0.25">
      <c r="A78" s="22">
        <v>1701</v>
      </c>
      <c r="B78" s="17" t="s">
        <v>166</v>
      </c>
      <c r="C78" s="17" t="s">
        <v>226</v>
      </c>
      <c r="D78" s="21" t="s">
        <v>228</v>
      </c>
      <c r="E78" s="18">
        <v>43038</v>
      </c>
      <c r="F78" s="17" t="s">
        <v>17</v>
      </c>
      <c r="G78" s="18">
        <v>43116</v>
      </c>
      <c r="H78" s="20">
        <f>IF(G78="",(""),IF(F78="AUT_PAES",(G78+1825),IF(F78="AUT_IDRO",(""),IF(G78&lt;&gt;"",(G78+365),))))</f>
        <v>44941</v>
      </c>
      <c r="I78" s="18"/>
      <c r="J78" s="20" t="str">
        <f>IF(I78="",(""),IF(F78="PC",(I78+1095),IF(F78="DIA_SCIA_ALT_PC",(I78+1095),IF(F78="SCIA",(E78+1095),IF(F78="CILA",(E78+1095),IF(F78="AUT_IDRO",(G78+1095),("")))))))</f>
        <v/>
      </c>
      <c r="K78" s="20" t="str">
        <f>IF(J78&lt;&gt;"",(J78+60),(""))</f>
        <v/>
      </c>
      <c r="L78" s="18"/>
      <c r="M78" s="20" t="str">
        <f>IF(G78="",(""),IF(F78="AUT_IDRO",(G78+1095),(J78)))</f>
        <v/>
      </c>
      <c r="N78" s="18"/>
      <c r="O78" s="20" t="str">
        <f>IF(N78&lt;&gt;"",(N78+365),(""))</f>
        <v/>
      </c>
      <c r="P78" s="20">
        <f>IF(G78="",(""),IF(F78="AUT_PAES",(G78+2190),IF(F78&lt;&gt;"AUT_PAES",(""))))</f>
        <v>45306</v>
      </c>
      <c r="Q78" s="20" t="str">
        <f>IF(G78="",(""),IF(F78="AUT_IDRO",(G78+1095),IF(F78&lt;&gt;"AUT_IDRO",(""),)))</f>
        <v/>
      </c>
      <c r="R78" s="20" t="str">
        <f>IF(L78&lt;&gt;"",(L78+15),(""))</f>
        <v/>
      </c>
      <c r="S78" s="18"/>
    </row>
    <row r="79" spans="1:19" ht="25.5" customHeight="1" x14ac:dyDescent="0.25">
      <c r="A79" s="22">
        <v>1913</v>
      </c>
      <c r="B79" s="17" t="s">
        <v>241</v>
      </c>
      <c r="C79" s="17" t="s">
        <v>240</v>
      </c>
      <c r="D79" s="21" t="s">
        <v>242</v>
      </c>
      <c r="E79" s="18">
        <v>43893</v>
      </c>
      <c r="F79" s="17" t="s">
        <v>2</v>
      </c>
      <c r="G79" s="18"/>
      <c r="H79" s="20" t="str">
        <f>IF(G79="",(""),IF(F79="AUT_PAES",(G79+1825),IF(F79="AUT_IDRO",(""),IF(G79&lt;&gt;"",(G79+365),))))</f>
        <v/>
      </c>
      <c r="I79" s="18"/>
      <c r="J79" s="20" t="str">
        <f>IF(I79="",(""),IF(F79="PC",(I79+1095),IF(F79="DIA_SCIA_ALT_PC",(I79+1095),IF(F79="SCIA",(E79+1095),IF(F79="CILA",(E79+1095),IF(F79="AUT_IDRO",(G79+1095),("")))))))</f>
        <v/>
      </c>
      <c r="K79" s="20" t="str">
        <f>IF(J79&lt;&gt;"",(J79+60),(""))</f>
        <v/>
      </c>
      <c r="L79" s="18"/>
      <c r="M79" s="20" t="str">
        <f>IF(G79="",(""),IF(F79="AUT_IDRO",(G79+1095),(J79)))</f>
        <v/>
      </c>
      <c r="N79" s="18"/>
      <c r="O79" s="20" t="str">
        <f>IF(N79&lt;&gt;"",(N79+365),(""))</f>
        <v/>
      </c>
      <c r="P79" s="20" t="str">
        <f>IF(G79="",(""),IF(F79="AUT_PAES",(G79+2190),IF(F79&lt;&gt;"AUT_PAES",(""))))</f>
        <v/>
      </c>
      <c r="Q79" s="20" t="str">
        <f>IF(G79="",(""),IF(F79="AUT_IDRO",(G79+1095),IF(F79&lt;&gt;"AUT_IDRO",(""),)))</f>
        <v/>
      </c>
      <c r="R79" s="20" t="str">
        <f>IF(L79&lt;&gt;"",(L79+15),(""))</f>
        <v/>
      </c>
      <c r="S79" s="18"/>
    </row>
    <row r="80" spans="1:19" ht="25.5" customHeight="1" x14ac:dyDescent="0.25">
      <c r="A80" s="22">
        <v>1913</v>
      </c>
      <c r="B80" s="17" t="s">
        <v>241</v>
      </c>
      <c r="C80" s="17" t="s">
        <v>240</v>
      </c>
      <c r="D80" s="21" t="s">
        <v>242</v>
      </c>
      <c r="E80" s="18">
        <v>43893</v>
      </c>
      <c r="F80" s="17" t="s">
        <v>17</v>
      </c>
      <c r="G80" s="18"/>
      <c r="H80" s="20" t="str">
        <f>IF(G80="",(""),IF(F80="AUT_PAES",(G80+1825),IF(F80="AUT_IDRO",(""),IF(G80&lt;&gt;"",(G80+365),))))</f>
        <v/>
      </c>
      <c r="I80" s="18"/>
      <c r="J80" s="20" t="str">
        <f>IF(I80="",(""),IF(F80="PC",(I80+1095),IF(F80="DIA_SCIA_ALT_PC",(I80+1095),IF(F80="SCIA",(E80+1095),IF(F80="CILA",(E80+1095),IF(F80="AUT_IDRO",(G80+1095),("")))))))</f>
        <v/>
      </c>
      <c r="K80" s="20" t="str">
        <f>IF(J80&lt;&gt;"",(J80+60),(""))</f>
        <v/>
      </c>
      <c r="L80" s="18"/>
      <c r="M80" s="20" t="str">
        <f>IF(G80="",(""),IF(F80="AUT_IDRO",(G80+1095),(J80)))</f>
        <v/>
      </c>
      <c r="N80" s="18"/>
      <c r="O80" s="20" t="str">
        <f>IF(N80&lt;&gt;"",(N80+365),(""))</f>
        <v/>
      </c>
      <c r="P80" s="20" t="str">
        <f>IF(G80="",(""),IF(F80="AUT_PAES",(G80+2190),IF(F80&lt;&gt;"AUT_PAES",(""))))</f>
        <v/>
      </c>
      <c r="Q80" s="20" t="str">
        <f>IF(G80="",(""),IF(F80="AUT_IDRO",(G80+1095),IF(F80&lt;&gt;"AUT_IDRO",(""),)))</f>
        <v/>
      </c>
      <c r="R80" s="20" t="str">
        <f>IF(L80&lt;&gt;"",(L80+15),(""))</f>
        <v/>
      </c>
      <c r="S80" s="18"/>
    </row>
    <row r="81" spans="1:19" ht="27" customHeight="1" x14ac:dyDescent="0.25">
      <c r="A81" s="22">
        <v>1804</v>
      </c>
      <c r="B81" s="17" t="s">
        <v>160</v>
      </c>
      <c r="C81" s="17" t="s">
        <v>162</v>
      </c>
      <c r="D81" s="21" t="s">
        <v>161</v>
      </c>
      <c r="E81" s="18">
        <v>43287</v>
      </c>
      <c r="F81" s="17" t="s">
        <v>2</v>
      </c>
      <c r="G81" s="18"/>
      <c r="H81" s="20" t="str">
        <f>IF(G81="",(""),IF(F81="AUT_PAES",(G81+1825),IF(F81="AUT_IDRO",(""),IF(G81&lt;&gt;"",(G81+365),))))</f>
        <v/>
      </c>
      <c r="I81" s="18"/>
      <c r="J81" s="20" t="str">
        <f>IF(I81="",(""),IF(F81="PC",(I81+1095),IF(F81="DIA_SCIA_ALT_PC",(I81+1095),IF(F81="SCIA",(E81+1095),IF(F81="CILA",(E81+1095),IF(F81="AUT_IDRO",(G81+1095),("")))))))</f>
        <v/>
      </c>
      <c r="K81" s="20" t="str">
        <f>IF(J81&lt;&gt;"",(J81+60),(""))</f>
        <v/>
      </c>
      <c r="L81" s="18"/>
      <c r="M81" s="20" t="str">
        <f>IF(G81="",(""),IF(F81="AUT_IDRO",(G81+1095),(J81)))</f>
        <v/>
      </c>
      <c r="N81" s="18"/>
      <c r="O81" s="20" t="str">
        <f>IF(N81&lt;&gt;"",(N81+365),(""))</f>
        <v/>
      </c>
      <c r="P81" s="20" t="str">
        <f>IF(G81="",(""),IF(F81="AUT_PAES",(G81+2190),IF(F81&lt;&gt;"AUT_PAES",(""))))</f>
        <v/>
      </c>
      <c r="Q81" s="20" t="str">
        <f>IF(G81="",(""),IF(F81="AUT_IDRO",(G81+1095),IF(F81&lt;&gt;"AUT_IDRO",(""),)))</f>
        <v/>
      </c>
      <c r="R81" s="20" t="str">
        <f>IF(L81&lt;&gt;"",(L81+15),(""))</f>
        <v/>
      </c>
      <c r="S81" s="18"/>
    </row>
    <row r="82" spans="1:19" ht="25.5" customHeight="1" x14ac:dyDescent="0.25">
      <c r="A82" s="22">
        <v>1804</v>
      </c>
      <c r="B82" s="17" t="s">
        <v>160</v>
      </c>
      <c r="C82" s="17" t="s">
        <v>274</v>
      </c>
      <c r="D82" s="21" t="s">
        <v>280</v>
      </c>
      <c r="E82" s="18">
        <v>43647</v>
      </c>
      <c r="F82" s="17" t="s">
        <v>2</v>
      </c>
      <c r="G82" s="18">
        <v>44068</v>
      </c>
      <c r="H82" s="20">
        <f>IF(G82="",(""),IF(F82="AUT_PAES",(G82+1825),IF(F82="AUT_IDRO",(""),IF(G82&lt;&gt;"",(G82+365),))))</f>
        <v>44433</v>
      </c>
      <c r="I82" s="18">
        <v>44230</v>
      </c>
      <c r="J82" s="20">
        <f>IF(I82="",(""),IF(F82="PC",(I82+1095),IF(F82="DIA_SCIA_ALT_PC",(I82+1095),IF(F82="SCIA",(E82+1095),IF(F82="CILA",(E82+1095),IF(F82="AUT_IDRO",(G82+1095),("")))))))</f>
        <v>45325</v>
      </c>
      <c r="K82" s="20">
        <f>IF(J82&lt;&gt;"",(J82+60),(""))</f>
        <v>45385</v>
      </c>
      <c r="L82" s="18"/>
      <c r="M82" s="20">
        <f>IF(G82="",(""),IF(F82="AUT_IDRO",(G82+1095),(J82)))</f>
        <v>45325</v>
      </c>
      <c r="N82" s="18"/>
      <c r="O82" s="20" t="str">
        <f>IF(N82&lt;&gt;"",(N82+365),(""))</f>
        <v/>
      </c>
      <c r="P82" s="20" t="str">
        <f>IF(G82="",(""),IF(F82="AUT_PAES",(G82+2190),IF(F82&lt;&gt;"AUT_PAES",(""))))</f>
        <v/>
      </c>
      <c r="Q82" s="20" t="str">
        <f>IF(G82="",(""),IF(F82="AUT_IDRO",(G82+1095),IF(F82&lt;&gt;"AUT_IDRO",(""),)))</f>
        <v/>
      </c>
      <c r="R82" s="20" t="str">
        <f>IF(L82&lt;&gt;"",(L82+15),(""))</f>
        <v/>
      </c>
      <c r="S82" s="18"/>
    </row>
    <row r="83" spans="1:19" ht="25.5" customHeight="1" x14ac:dyDescent="0.25">
      <c r="A83" s="22">
        <v>1711</v>
      </c>
      <c r="B83" s="17" t="s">
        <v>97</v>
      </c>
      <c r="C83" s="17" t="s">
        <v>179</v>
      </c>
      <c r="D83" s="21" t="s">
        <v>178</v>
      </c>
      <c r="E83" s="18">
        <v>42688</v>
      </c>
      <c r="F83" s="17" t="s">
        <v>2</v>
      </c>
      <c r="G83" s="18"/>
      <c r="H83" s="20" t="str">
        <f>IF(G83="",(""),IF(F83="AUT_PAES",(G83+1825),IF(F83="AUT_IDRO",(""),IF(G83&lt;&gt;"",(G83+365),))))</f>
        <v/>
      </c>
      <c r="I83" s="18"/>
      <c r="J83" s="20" t="str">
        <f>IF(I83="",(""),IF(F83="PC",(I83+1095),IF(F83="DIA_SCIA_ALT_PC",(I83+1095),IF(F83="SCIA",(E83+1095),IF(F83="CILA",(E83+1095),IF(F83="AUT_IDRO",(G83+1095),("")))))))</f>
        <v/>
      </c>
      <c r="K83" s="20" t="str">
        <f>IF(J83&lt;&gt;"",(J83+60),(""))</f>
        <v/>
      </c>
      <c r="L83" s="18"/>
      <c r="M83" s="20" t="str">
        <f>IF(G83="",(""),IF(F83="AUT_IDRO",(G83+1095),(J83)))</f>
        <v/>
      </c>
      <c r="N83" s="18"/>
      <c r="O83" s="20" t="str">
        <f>IF(N83&lt;&gt;"",(N83+365),(""))</f>
        <v/>
      </c>
      <c r="P83" s="20" t="str">
        <f>IF(G83="",(""),IF(F83="AUT_PAES",(G83+2190),IF(F83&lt;&gt;"AUT_PAES",(""))))</f>
        <v/>
      </c>
      <c r="Q83" s="20" t="str">
        <f>IF(G83="",(""),IF(F83="AUT_IDRO",(G83+1095),IF(F83&lt;&gt;"AUT_IDRO",(""),)))</f>
        <v/>
      </c>
      <c r="R83" s="20" t="str">
        <f>IF(L83&lt;&gt;"",(L83+15),(""))</f>
        <v/>
      </c>
      <c r="S83" s="18"/>
    </row>
    <row r="84" spans="1:19" ht="25.5" customHeight="1" x14ac:dyDescent="0.25">
      <c r="A84" s="22">
        <v>1711</v>
      </c>
      <c r="B84" s="17" t="s">
        <v>97</v>
      </c>
      <c r="C84" s="17" t="s">
        <v>179</v>
      </c>
      <c r="D84" s="21" t="s">
        <v>178</v>
      </c>
      <c r="E84" s="18">
        <v>42688</v>
      </c>
      <c r="F84" s="17" t="s">
        <v>17</v>
      </c>
      <c r="G84" s="18"/>
      <c r="H84" s="20" t="str">
        <f>IF(G84="",(""),IF(F84="AUT_PAES",(G84+1825),IF(F84="AUT_IDRO",(""),IF(G84&lt;&gt;"",(G84+365),))))</f>
        <v/>
      </c>
      <c r="I84" s="18"/>
      <c r="J84" s="20" t="str">
        <f>IF(I84="",(""),IF(F84="PC",(I84+1095),IF(F84="DIA_SCIA_ALT_PC",(I84+1095),IF(F84="SCIA",(E84+1095),IF(F84="CILA",(E84+1095),IF(F84="AUT_IDRO",(G84+1095),("")))))))</f>
        <v/>
      </c>
      <c r="K84" s="20" t="str">
        <f>IF(J84&lt;&gt;"",(J84+60),(""))</f>
        <v/>
      </c>
      <c r="L84" s="18"/>
      <c r="M84" s="20" t="str">
        <f>IF(G84="",(""),IF(F84="AUT_IDRO",(G84+1095),(J84)))</f>
        <v/>
      </c>
      <c r="N84" s="18"/>
      <c r="O84" s="20" t="str">
        <f>IF(N84&lt;&gt;"",(N84+365),(""))</f>
        <v/>
      </c>
      <c r="P84" s="20" t="str">
        <f>IF(G84="",(""),IF(F84="AUT_PAES",(G84+2190),IF(F84&lt;&gt;"AUT_PAES",(""))))</f>
        <v/>
      </c>
      <c r="Q84" s="20" t="str">
        <f>IF(G84="",(""),IF(F84="AUT_IDRO",(G84+1095),IF(F84&lt;&gt;"AUT_IDRO",(""),)))</f>
        <v/>
      </c>
      <c r="R84" s="20" t="str">
        <f>IF(L84&lt;&gt;"",(L84+15),(""))</f>
        <v/>
      </c>
      <c r="S84" s="18"/>
    </row>
    <row r="85" spans="1:19" ht="25.5" customHeight="1" x14ac:dyDescent="0.25">
      <c r="A85" s="22">
        <v>1810</v>
      </c>
      <c r="B85" s="17" t="s">
        <v>183</v>
      </c>
      <c r="C85" s="17" t="s">
        <v>184</v>
      </c>
      <c r="D85" s="21" t="s">
        <v>186</v>
      </c>
      <c r="E85" s="18">
        <v>43314</v>
      </c>
      <c r="F85" s="17" t="s">
        <v>2</v>
      </c>
      <c r="G85" s="18">
        <v>43937</v>
      </c>
      <c r="H85" s="20">
        <f>IF(G85="",(""),IF(F85="AUT_PAES",(G85+1825),IF(F85="AUT_IDRO",(""),IF(G85&lt;&gt;"",(G85+365),))))</f>
        <v>44302</v>
      </c>
      <c r="I85" s="18">
        <v>44224</v>
      </c>
      <c r="J85" s="20">
        <f>IF(I85="",(""),IF(F85="PC",(I85+1095),IF(F85="DIA_SCIA_ALT_PC",(I85+1095),IF(F85="SCIA",(E85+1095),IF(F85="CILA",(E85+1095),IF(F85="AUT_IDRO",(G85+1095),("")))))))</f>
        <v>45319</v>
      </c>
      <c r="K85" s="20">
        <f>IF(J85&lt;&gt;"",(J85+60),(""))</f>
        <v>45379</v>
      </c>
      <c r="L85" s="18"/>
      <c r="M85" s="20">
        <f>IF(G85="",(""),IF(F85="AUT_IDRO",(G85+1095),(J85)))</f>
        <v>45319</v>
      </c>
      <c r="N85" s="18"/>
      <c r="O85" s="20" t="str">
        <f>IF(N85&lt;&gt;"",(N85+365),(""))</f>
        <v/>
      </c>
      <c r="P85" s="20" t="str">
        <f>IF(G85="",(""),IF(F85="AUT_PAES",(G85+2190),IF(F85&lt;&gt;"AUT_PAES",(""))))</f>
        <v/>
      </c>
      <c r="Q85" s="20" t="str">
        <f>IF(G85="",(""),IF(F85="AUT_IDRO",(G85+1095),IF(F85&lt;&gt;"AUT_IDRO",(""),)))</f>
        <v/>
      </c>
      <c r="R85" s="20" t="str">
        <f>IF(L85&lt;&gt;"",(L85+15),(""))</f>
        <v/>
      </c>
      <c r="S85" s="18"/>
    </row>
    <row r="86" spans="1:19" ht="25.5" customHeight="1" x14ac:dyDescent="0.25">
      <c r="A86" s="22">
        <v>1605</v>
      </c>
      <c r="B86" s="17" t="s">
        <v>164</v>
      </c>
      <c r="C86" s="17" t="s">
        <v>165</v>
      </c>
      <c r="D86" s="21" t="s">
        <v>163</v>
      </c>
      <c r="E86" s="18">
        <v>43294</v>
      </c>
      <c r="F86" s="17" t="s">
        <v>2</v>
      </c>
      <c r="G86" s="18">
        <v>43995</v>
      </c>
      <c r="H86" s="20">
        <f>IF(G86="",(""),IF(F86="AUT_PAES",(G86+1825),IF(F86="AUT_IDRO",(""),IF(G86&lt;&gt;"",(G86+365),))))</f>
        <v>44360</v>
      </c>
      <c r="I86" s="18">
        <v>44014</v>
      </c>
      <c r="J86" s="20">
        <f>IF(I86="",(""),IF(F86="PC",(I86+1095),IF(F86="DIA_SCIA_ALT_PC",(I86+1095),IF(F86="SCIA",(E86+1095),IF(F86="CILA",(E86+1095),IF(F86="AUT_IDRO",(G86+1095),("")))))))</f>
        <v>45109</v>
      </c>
      <c r="K86" s="20">
        <f>IF(J86&lt;&gt;"",(J86+60),(""))</f>
        <v>45169</v>
      </c>
      <c r="L86" s="18"/>
      <c r="M86" s="20">
        <f>IF(G86="",(""),IF(F86="AUT_IDRO",(G86+1095),(J86)))</f>
        <v>45109</v>
      </c>
      <c r="N86" s="18"/>
      <c r="O86" s="20" t="str">
        <f>IF(N86&lt;&gt;"",(N86+365),(""))</f>
        <v/>
      </c>
      <c r="P86" s="20" t="str">
        <f>IF(G86="",(""),IF(F86="AUT_PAES",(G86+2190),IF(F86&lt;&gt;"AUT_PAES",(""))))</f>
        <v/>
      </c>
      <c r="Q86" s="20" t="str">
        <f>IF(G86="",(""),IF(F86="AUT_IDRO",(G86+1095),IF(F86&lt;&gt;"AUT_IDRO",(""),)))</f>
        <v/>
      </c>
      <c r="R86" s="20" t="str">
        <f>IF(L86&lt;&gt;"",(L86+15),(""))</f>
        <v/>
      </c>
      <c r="S86" s="18"/>
    </row>
    <row r="87" spans="1:19" ht="25.5" customHeight="1" x14ac:dyDescent="0.25">
      <c r="A87" s="22">
        <v>1605</v>
      </c>
      <c r="B87" s="17" t="s">
        <v>164</v>
      </c>
      <c r="C87" s="17" t="s">
        <v>165</v>
      </c>
      <c r="D87" s="21" t="s">
        <v>255</v>
      </c>
      <c r="E87" s="18">
        <v>43294</v>
      </c>
      <c r="F87" s="17" t="s">
        <v>17</v>
      </c>
      <c r="G87" s="18">
        <v>43995</v>
      </c>
      <c r="H87" s="20">
        <f>IF(G87="",(""),IF(F87="AUT_PAES",(G87+1825),IF(F87="AUT_IDRO",(""),IF(G87&lt;&gt;"",(G87+365),))))</f>
        <v>45820</v>
      </c>
      <c r="I87" s="18">
        <v>44014</v>
      </c>
      <c r="J87" s="20" t="str">
        <f>IF(I87="",(""),IF(F87="PC",(I87+1095),IF(F87="DIA_SCIA_ALT_PC",(I87+1095),IF(F87="SCIA",(E87+1095),IF(F87="CILA",(E87+1095),IF(F87="AUT_IDRO",(G87+1095),("")))))))</f>
        <v/>
      </c>
      <c r="K87" s="20" t="str">
        <f>IF(J87&lt;&gt;"",(J87+60),(""))</f>
        <v/>
      </c>
      <c r="L87" s="18"/>
      <c r="M87" s="20" t="str">
        <f>IF(G87="",(""),IF(F87="AUT_IDRO",(G87+1095),(J87)))</f>
        <v/>
      </c>
      <c r="N87" s="18"/>
      <c r="O87" s="20" t="str">
        <f>IF(N87&lt;&gt;"",(N87+365),(""))</f>
        <v/>
      </c>
      <c r="P87" s="20">
        <f>IF(G87="",(""),IF(F87="AUT_PAES",(G87+2190),IF(F87&lt;&gt;"AUT_PAES",(""))))</f>
        <v>46185</v>
      </c>
      <c r="Q87" s="20" t="str">
        <f>IF(G87="",(""),IF(F87="AUT_IDRO",(G87+1095),IF(F87&lt;&gt;"AUT_IDRO",(""),)))</f>
        <v/>
      </c>
      <c r="R87" s="20" t="str">
        <f>IF(L87&lt;&gt;"",(L87+15),(""))</f>
        <v/>
      </c>
      <c r="S87" s="18"/>
    </row>
    <row r="88" spans="1:19" ht="25.5" customHeight="1" x14ac:dyDescent="0.25">
      <c r="A88" s="22">
        <v>1605</v>
      </c>
      <c r="B88" s="17" t="s">
        <v>164</v>
      </c>
      <c r="C88" s="17" t="s">
        <v>165</v>
      </c>
      <c r="D88" s="21" t="s">
        <v>254</v>
      </c>
      <c r="E88" s="18">
        <v>43720</v>
      </c>
      <c r="F88" s="17" t="s">
        <v>18</v>
      </c>
      <c r="G88" s="18">
        <v>43995</v>
      </c>
      <c r="H88" s="20" t="str">
        <f>IF(G88="",(""),IF(F88="AUT_PAES",(G88+1825),IF(F88="AUT_IDRO",(""),IF(G88&lt;&gt;"",(G88+365),))))</f>
        <v/>
      </c>
      <c r="I88" s="18">
        <v>44014</v>
      </c>
      <c r="J88" s="20">
        <f>IF(I88="",(""),IF(F88="PC",(I88+1095),IF(F88="DIA_SCIA_ALT_PC",(I88+1095),IF(F88="SCIA",(E88+1095),IF(F88="CILA",(E88+1095),IF(F88="AUT_IDRO",(G88+1095),("")))))))</f>
        <v>45090</v>
      </c>
      <c r="K88" s="20">
        <f>IF(J88&lt;&gt;"",(J88+60),(""))</f>
        <v>45150</v>
      </c>
      <c r="L88" s="18"/>
      <c r="M88" s="20">
        <f>IF(G88="",(""),IF(F88="AUT_IDRO",(G88+1095),(J88)))</f>
        <v>45090</v>
      </c>
      <c r="N88" s="18"/>
      <c r="O88" s="20" t="str">
        <f>IF(N88&lt;&gt;"",(N88+365),(""))</f>
        <v/>
      </c>
      <c r="P88" s="20" t="str">
        <f>IF(G88="",(""),IF(F88="AUT_PAES",(G88+2190),IF(F88&lt;&gt;"AUT_PAES",(""))))</f>
        <v/>
      </c>
      <c r="Q88" s="20">
        <f>IF(G88="",(""),IF(F88="AUT_IDRO",(G88+1095),IF(F88&lt;&gt;"AUT_IDRO",(""),)))</f>
        <v>45090</v>
      </c>
      <c r="R88" s="20" t="str">
        <f>IF(L88&lt;&gt;"",(L88+15),(""))</f>
        <v/>
      </c>
      <c r="S88" s="18"/>
    </row>
    <row r="89" spans="1:19" ht="25.5" customHeight="1" x14ac:dyDescent="0.25">
      <c r="A89" s="22"/>
      <c r="B89" s="17"/>
      <c r="C89" s="17"/>
      <c r="D89" s="21"/>
      <c r="E89" s="18"/>
      <c r="F89" s="17"/>
      <c r="G89" s="18"/>
      <c r="H89" s="20" t="str">
        <f>IF(G89="",(""),IF(F89="AUT_PAES",(G89+1825),IF(F89="AUT_IDRO",(""),IF(G89&lt;&gt;"",(G89+365),))))</f>
        <v/>
      </c>
      <c r="I89" s="18"/>
      <c r="J89" s="20" t="str">
        <f>IF(I89="",(""),IF(F89="PC",(I89+1095),IF(F89="DIA_SCIA_ALT_PC",(I89+1095),IF(F89="SCIA",(E89+1095),IF(F89="CILA",(E89+1095),IF(F89="AUT_IDRO",(G89+1095),("")))))))</f>
        <v/>
      </c>
      <c r="K89" s="20" t="str">
        <f>IF(J89&lt;&gt;"",(J89+60),(""))</f>
        <v/>
      </c>
      <c r="L89" s="18"/>
      <c r="M89" s="20" t="str">
        <f>IF(G89="",(""),IF(F89="AUT_IDRO",(G89+1095),(J89)))</f>
        <v/>
      </c>
      <c r="N89" s="18"/>
      <c r="O89" s="20" t="str">
        <f>IF(N89&lt;&gt;"",(N89+365),(""))</f>
        <v/>
      </c>
      <c r="P89" s="20" t="str">
        <f>IF(G89="",(""),IF(F89="AUT_PAES",(G89+2190),IF(F89&lt;&gt;"AUT_PAES",(""))))</f>
        <v/>
      </c>
      <c r="Q89" s="20" t="str">
        <f>IF(G89="",(""),IF(F89="AUT_IDRO",(G89+1095),IF(F89&lt;&gt;"AUT_IDRO",(""),)))</f>
        <v/>
      </c>
      <c r="R89" s="20" t="str">
        <f>IF(L89&lt;&gt;"",(L89+15),(""))</f>
        <v/>
      </c>
      <c r="S89" s="18"/>
    </row>
    <row r="90" spans="1:19" ht="25.5" customHeight="1" x14ac:dyDescent="0.25">
      <c r="A90" s="22"/>
      <c r="B90" s="17"/>
      <c r="C90" s="17"/>
      <c r="D90" s="21"/>
      <c r="E90" s="18"/>
      <c r="F90" s="17"/>
      <c r="G90" s="18"/>
      <c r="H90" s="20" t="str">
        <f>IF(G90="",(""),IF(F90="AUT_PAES",(G90+1825),IF(F90="AUT_IDRO",(""),IF(G90&lt;&gt;"",(G90+365),))))</f>
        <v/>
      </c>
      <c r="I90" s="18"/>
      <c r="J90" s="20" t="str">
        <f>IF(I90="",(""),IF(F90="PC",(I90+1095),IF(F90="DIA_SCIA_ALT_PC",(I90+1095),IF(F90="SCIA",(E90+1095),IF(F90="CILA",(E90+1095),IF(F90="AUT_IDRO",(G90+1095),("")))))))</f>
        <v/>
      </c>
      <c r="K90" s="20" t="str">
        <f>IF(J90&lt;&gt;"",(J90+60),(""))</f>
        <v/>
      </c>
      <c r="L90" s="18"/>
      <c r="M90" s="20" t="str">
        <f>IF(G90="",(""),IF(F90="AUT_IDRO",(G90+1095),(J90)))</f>
        <v/>
      </c>
      <c r="N90" s="18"/>
      <c r="O90" s="20" t="str">
        <f>IF(N90&lt;&gt;"",(N90+365),(""))</f>
        <v/>
      </c>
      <c r="P90" s="20" t="str">
        <f>IF(G90="",(""),IF(F90="AUT_PAES",(G90+2190),IF(F90&lt;&gt;"AUT_PAES",(""))))</f>
        <v/>
      </c>
      <c r="Q90" s="20" t="str">
        <f>IF(G90="",(""),IF(F90="AUT_IDRO",(G90+1095),IF(F90&lt;&gt;"AUT_IDRO",(""),)))</f>
        <v/>
      </c>
      <c r="R90" s="20" t="str">
        <f>IF(L90&lt;&gt;"",(L90+15),(""))</f>
        <v/>
      </c>
      <c r="S90" s="18"/>
    </row>
    <row r="91" spans="1:19" ht="25.5" customHeight="1" x14ac:dyDescent="0.25">
      <c r="A91" s="22"/>
      <c r="B91" s="17"/>
      <c r="C91" s="17"/>
      <c r="D91" s="21"/>
      <c r="E91" s="18"/>
      <c r="F91" s="17"/>
      <c r="G91" s="18"/>
      <c r="H91" s="20" t="str">
        <f>IF(G91="",(""),IF(F91="AUT_PAES",(G91+1825),IF(F91="AUT_IDRO",(""),IF(G91&lt;&gt;"",(G91+365),))))</f>
        <v/>
      </c>
      <c r="I91" s="18"/>
      <c r="J91" s="20" t="str">
        <f>IF(I91="",(""),IF(F91="PC",(I91+1095),IF(F91="DIA_SCIA_ALT_PC",(I91+1095),IF(F91="SCIA",(E91+1095),IF(F91="CILA",(E91+1095),IF(F91="AUT_IDRO",(G91+1095),("")))))))</f>
        <v/>
      </c>
      <c r="K91" s="20" t="str">
        <f>IF(J91&lt;&gt;"",(J91+60),(""))</f>
        <v/>
      </c>
      <c r="L91" s="18"/>
      <c r="M91" s="20" t="str">
        <f>IF(G91="",(""),IF(F91="AUT_IDRO",(G91+1095),(J91)))</f>
        <v/>
      </c>
      <c r="N91" s="18"/>
      <c r="O91" s="20" t="str">
        <f>IF(N91&lt;&gt;"",(N91+365),(""))</f>
        <v/>
      </c>
      <c r="P91" s="20" t="str">
        <f>IF(G91="",(""),IF(F91="AUT_PAES",(G91+2190),IF(F91&lt;&gt;"AUT_PAES",(""))))</f>
        <v/>
      </c>
      <c r="Q91" s="20" t="str">
        <f>IF(G91="",(""),IF(F91="AUT_IDRO",(G91+1095),IF(F91&lt;&gt;"AUT_IDRO",(""),)))</f>
        <v/>
      </c>
      <c r="R91" s="20" t="str">
        <f>IF(L91&lt;&gt;"",(L91+15),(""))</f>
        <v/>
      </c>
      <c r="S91" s="18"/>
    </row>
    <row r="92" spans="1:19" ht="25.5" customHeight="1" x14ac:dyDescent="0.25">
      <c r="A92" s="22"/>
      <c r="B92" s="17"/>
      <c r="C92" s="17"/>
      <c r="D92" s="21"/>
      <c r="E92" s="18"/>
      <c r="F92" s="17"/>
      <c r="G92" s="18"/>
      <c r="H92" s="20" t="str">
        <f>IF(G92="",(""),IF(F92="AUT_PAES",(G92+1825),IF(F92="AUT_IDRO",(""),IF(G92&lt;&gt;"",(G92+365),))))</f>
        <v/>
      </c>
      <c r="I92" s="18"/>
      <c r="J92" s="20" t="str">
        <f>IF(I92="",(""),IF(F92="PC",(I92+1095),IF(F92="DIA_SCIA_ALT_PC",(I92+1095),IF(F92="SCIA",(E92+1095),IF(F92="CILA",(E92+1095),IF(F92="AUT_IDRO",(G92+1095),("")))))))</f>
        <v/>
      </c>
      <c r="K92" s="20" t="str">
        <f>IF(J92&lt;&gt;"",(J92+60),(""))</f>
        <v/>
      </c>
      <c r="L92" s="18"/>
      <c r="M92" s="20" t="str">
        <f>IF(G92="",(""),IF(F92="AUT_IDRO",(G92+1095),(J92)))</f>
        <v/>
      </c>
      <c r="N92" s="18"/>
      <c r="O92" s="20" t="str">
        <f>IF(N92&lt;&gt;"",(N92+365),(""))</f>
        <v/>
      </c>
      <c r="P92" s="20" t="str">
        <f>IF(G92="",(""),IF(F92="AUT_PAES",(G92+2190),IF(F92&lt;&gt;"AUT_PAES",(""))))</f>
        <v/>
      </c>
      <c r="Q92" s="20" t="str">
        <f>IF(G92="",(""),IF(F92="AUT_IDRO",(G92+1095),IF(F92&lt;&gt;"AUT_IDRO",(""),)))</f>
        <v/>
      </c>
      <c r="R92" s="20" t="str">
        <f>IF(L92&lt;&gt;"",(L92+15),(""))</f>
        <v/>
      </c>
      <c r="S92" s="18"/>
    </row>
    <row r="93" spans="1:19" ht="25.5" customHeight="1" x14ac:dyDescent="0.25">
      <c r="A93" s="22"/>
      <c r="B93" s="17"/>
      <c r="C93" s="17"/>
      <c r="D93" s="21"/>
      <c r="E93" s="18"/>
      <c r="F93" s="17"/>
      <c r="G93" s="18"/>
      <c r="H93" s="20" t="str">
        <f>IF(G93="",(""),IF(F93="AUT_PAES",(G93+1825),IF(F93="AUT_IDRO",(""),IF(G93&lt;&gt;"",(G93+365),))))</f>
        <v/>
      </c>
      <c r="I93" s="18"/>
      <c r="J93" s="20" t="str">
        <f>IF(I93="",(""),IF(F93="PC",(I93+1095),IF(F93="DIA_SCIA_ALT_PC",(I93+1095),IF(F93="SCIA",(E93+1095),IF(F93="CILA",(E93+1095),IF(F93="AUT_IDRO",(G93+1095),("")))))))</f>
        <v/>
      </c>
      <c r="K93" s="20" t="str">
        <f>IF(J93&lt;&gt;"",(J93+60),(""))</f>
        <v/>
      </c>
      <c r="L93" s="18"/>
      <c r="M93" s="20" t="str">
        <f>IF(G93="",(""),IF(F93="AUT_IDRO",(G93+1095),(J93)))</f>
        <v/>
      </c>
      <c r="N93" s="18"/>
      <c r="O93" s="20" t="str">
        <f>IF(N93&lt;&gt;"",(N93+365),(""))</f>
        <v/>
      </c>
      <c r="P93" s="20" t="str">
        <f>IF(G93="",(""),IF(F93="AUT_PAES",(G93+2190),IF(F93&lt;&gt;"AUT_PAES",(""))))</f>
        <v/>
      </c>
      <c r="Q93" s="20" t="str">
        <f>IF(G93="",(""),IF(F93="AUT_IDRO",(G93+1095),IF(F93&lt;&gt;"AUT_IDRO",(""),)))</f>
        <v/>
      </c>
      <c r="R93" s="20" t="str">
        <f>IF(L93&lt;&gt;"",(L93+15),(""))</f>
        <v/>
      </c>
      <c r="S93" s="18"/>
    </row>
    <row r="94" spans="1:19" ht="25.5" customHeight="1" x14ac:dyDescent="0.25">
      <c r="A94" s="22"/>
      <c r="B94" s="17"/>
      <c r="C94" s="17"/>
      <c r="D94" s="21"/>
      <c r="E94" s="18"/>
      <c r="F94" s="17"/>
      <c r="G94" s="18"/>
      <c r="H94" s="20" t="str">
        <f>IF(G94="",(""),IF(F94="AUT_PAES",(G94+1825),IF(F94="AUT_IDRO",(""),IF(G94&lt;&gt;"",(G94+365),))))</f>
        <v/>
      </c>
      <c r="I94" s="18"/>
      <c r="J94" s="20" t="str">
        <f>IF(I94="",(""),IF(F94="PC",(I94+1095),IF(F94="DIA_SCIA_ALT_PC",(I94+1095),IF(F94="SCIA",(E94+1095),IF(F94="CILA",(E94+1095),IF(F94="AUT_IDRO",(G94+1095),("")))))))</f>
        <v/>
      </c>
      <c r="K94" s="20" t="str">
        <f>IF(J94&lt;&gt;"",(J94+60),(""))</f>
        <v/>
      </c>
      <c r="L94" s="18"/>
      <c r="M94" s="20" t="str">
        <f>IF(G94="",(""),IF(F94="AUT_IDRO",(G94+1095),(J94)))</f>
        <v/>
      </c>
      <c r="N94" s="18"/>
      <c r="O94" s="20" t="str">
        <f>IF(N94&lt;&gt;"",(N94+365),(""))</f>
        <v/>
      </c>
      <c r="P94" s="20" t="str">
        <f>IF(G94="",(""),IF(F94="AUT_PAES",(G94+2190),IF(F94&lt;&gt;"AUT_PAES",(""))))</f>
        <v/>
      </c>
      <c r="Q94" s="20" t="str">
        <f>IF(G94="",(""),IF(F94="AUT_IDRO",(G94+1095),IF(F94&lt;&gt;"AUT_IDRO",(""),)))</f>
        <v/>
      </c>
      <c r="R94" s="20" t="str">
        <f>IF(L94&lt;&gt;"",(L94+15),(""))</f>
        <v/>
      </c>
      <c r="S94" s="18"/>
    </row>
    <row r="95" spans="1:19" ht="25.5" customHeight="1" x14ac:dyDescent="0.25">
      <c r="A95" s="22"/>
      <c r="B95" s="17"/>
      <c r="C95" s="17"/>
      <c r="D95" s="21"/>
      <c r="E95" s="18"/>
      <c r="F95" s="17"/>
      <c r="G95" s="18"/>
      <c r="H95" s="20" t="str">
        <f>IF(G95="",(""),IF(F95="AUT_PAES",(G95+1825),IF(F95="AUT_IDRO",(""),IF(G95&lt;&gt;"",(G95+365),))))</f>
        <v/>
      </c>
      <c r="I95" s="18"/>
      <c r="J95" s="20" t="str">
        <f>IF(I95="",(""),IF(F95="PC",(I95+1095),IF(F95="DIA_SCIA_ALT_PC",(I95+1095),IF(F95="SCIA",(E95+1095),IF(F95="CILA",(E95+1095),IF(F95="AUT_IDRO",(G95+1095),("")))))))</f>
        <v/>
      </c>
      <c r="K95" s="20" t="str">
        <f>IF(J95&lt;&gt;"",(J95+60),(""))</f>
        <v/>
      </c>
      <c r="L95" s="18"/>
      <c r="M95" s="20" t="str">
        <f>IF(G95="",(""),IF(F95="AUT_IDRO",(G95+1095),(J95)))</f>
        <v/>
      </c>
      <c r="N95" s="18"/>
      <c r="O95" s="20" t="str">
        <f>IF(N95&lt;&gt;"",(N95+365),(""))</f>
        <v/>
      </c>
      <c r="P95" s="20" t="str">
        <f>IF(G95="",(""),IF(F95="AUT_PAES",(G95+2190),IF(F95&lt;&gt;"AUT_PAES",(""))))</f>
        <v/>
      </c>
      <c r="Q95" s="20" t="str">
        <f>IF(G95="",(""),IF(F95="AUT_IDRO",(G95+1095),IF(F95&lt;&gt;"AUT_IDRO",(""),)))</f>
        <v/>
      </c>
      <c r="R95" s="20" t="str">
        <f>IF(L95&lt;&gt;"",(L95+15),(""))</f>
        <v/>
      </c>
      <c r="S95" s="18"/>
    </row>
    <row r="96" spans="1:19" ht="25.5" customHeight="1" x14ac:dyDescent="0.25">
      <c r="A96" s="22"/>
      <c r="B96" s="17"/>
      <c r="C96" s="17"/>
      <c r="D96" s="21"/>
      <c r="E96" s="18"/>
      <c r="F96" s="17"/>
      <c r="G96" s="18"/>
      <c r="H96" s="20" t="str">
        <f>IF(G96="",(""),IF(F96="AUT_PAES",(G96+1825),IF(F96="AUT_IDRO",(""),IF(G96&lt;&gt;"",(G96+365),))))</f>
        <v/>
      </c>
      <c r="I96" s="18"/>
      <c r="J96" s="20" t="str">
        <f>IF(I96="",(""),IF(F96="PC",(I96+1095),IF(F96="DIA_SCIA_ALT_PC",(I96+1095),IF(F96="SCIA",(E96+1095),IF(F96="CILA",(E96+1095),IF(F96="AUT_IDRO",(G96+1095),("")))))))</f>
        <v/>
      </c>
      <c r="K96" s="20" t="str">
        <f>IF(J96&lt;&gt;"",(J96+60),(""))</f>
        <v/>
      </c>
      <c r="L96" s="18"/>
      <c r="M96" s="20" t="str">
        <f>IF(G96="",(""),IF(F96="AUT_IDRO",(G96+1095),(J96)))</f>
        <v/>
      </c>
      <c r="N96" s="18"/>
      <c r="O96" s="20" t="str">
        <f>IF(N96&lt;&gt;"",(N96+365),(""))</f>
        <v/>
      </c>
      <c r="P96" s="20" t="str">
        <f>IF(G96="",(""),IF(F96="AUT_PAES",(G96+2190),IF(F96&lt;&gt;"AUT_PAES",(""))))</f>
        <v/>
      </c>
      <c r="Q96" s="20" t="str">
        <f>IF(G96="",(""),IF(F96="AUT_IDRO",(G96+1095),IF(F96&lt;&gt;"AUT_IDRO",(""),)))</f>
        <v/>
      </c>
      <c r="R96" s="20" t="str">
        <f>IF(L96&lt;&gt;"",(L96+15),(""))</f>
        <v/>
      </c>
      <c r="S96" s="18"/>
    </row>
    <row r="97" spans="1:19" ht="25.5" customHeight="1" x14ac:dyDescent="0.25">
      <c r="A97" s="22"/>
      <c r="B97" s="17"/>
      <c r="C97" s="17"/>
      <c r="D97" s="21"/>
      <c r="E97" s="18"/>
      <c r="F97" s="17"/>
      <c r="G97" s="18"/>
      <c r="H97" s="20" t="str">
        <f>IF(G97="",(""),IF(F97="AUT_PAES",(G97+1825),IF(F97="AUT_IDRO",(""),IF(G97&lt;&gt;"",(G97+365),))))</f>
        <v/>
      </c>
      <c r="I97" s="18"/>
      <c r="J97" s="20" t="str">
        <f>IF(I97="",(""),IF(F97="PC",(I97+1095),IF(F97="DIA_SCIA_ALT_PC",(I97+1095),IF(F97="SCIA",(E97+1095),IF(F97="CILA",(E97+1095),IF(F97="AUT_IDRO",(G97+1095),("")))))))</f>
        <v/>
      </c>
      <c r="K97" s="20" t="str">
        <f>IF(J97&lt;&gt;"",(J97+60),(""))</f>
        <v/>
      </c>
      <c r="L97" s="18"/>
      <c r="M97" s="20" t="str">
        <f>IF(G97="",(""),IF(F97="AUT_IDRO",(G97+1095),(J97)))</f>
        <v/>
      </c>
      <c r="N97" s="18"/>
      <c r="O97" s="20" t="str">
        <f>IF(N97&lt;&gt;"",(N97+365),(""))</f>
        <v/>
      </c>
      <c r="P97" s="20" t="str">
        <f>IF(G97="",(""),IF(F97="AUT_PAES",(G97+2190),IF(F97&lt;&gt;"AUT_PAES",(""))))</f>
        <v/>
      </c>
      <c r="Q97" s="20" t="str">
        <f>IF(G97="",(""),IF(F97="AUT_IDRO",(G97+1095),IF(F97&lt;&gt;"AUT_IDRO",(""),)))</f>
        <v/>
      </c>
      <c r="R97" s="20" t="str">
        <f>IF(L97&lt;&gt;"",(L97+15),(""))</f>
        <v/>
      </c>
      <c r="S97" s="18"/>
    </row>
    <row r="98" spans="1:19" ht="25.5" customHeight="1" x14ac:dyDescent="0.25">
      <c r="A98" s="22"/>
      <c r="B98" s="17"/>
      <c r="C98" s="17"/>
      <c r="D98" s="21"/>
      <c r="E98" s="18"/>
      <c r="F98" s="17"/>
      <c r="G98" s="18"/>
      <c r="H98" s="20" t="str">
        <f>IF(G98="",(""),IF(F98="AUT_PAES",(G98+1825),IF(F98="AUT_IDRO",(""),IF(G98&lt;&gt;"",(G98+365),))))</f>
        <v/>
      </c>
      <c r="I98" s="18"/>
      <c r="J98" s="20" t="str">
        <f>IF(I98="",(""),IF(F98="PC",(I98+1095),IF(F98="DIA_SCIA_ALT_PC",(I98+1095),IF(F98="SCIA",(E98+1095),IF(F98="CILA",(E98+1095),IF(F98="AUT_IDRO",(G98+1095),("")))))))</f>
        <v/>
      </c>
      <c r="K98" s="20" t="str">
        <f>IF(J98&lt;&gt;"",(J98+60),(""))</f>
        <v/>
      </c>
      <c r="L98" s="18"/>
      <c r="M98" s="20" t="str">
        <f>IF(G98="",(""),IF(F98="AUT_IDRO",(G98+1095),(J98)))</f>
        <v/>
      </c>
      <c r="N98" s="18"/>
      <c r="O98" s="20" t="str">
        <f>IF(N98&lt;&gt;"",(N98+365),(""))</f>
        <v/>
      </c>
      <c r="P98" s="20" t="str">
        <f>IF(G98="",(""),IF(F98="AUT_PAES",(G98+2190),IF(F98&lt;&gt;"AUT_PAES",(""))))</f>
        <v/>
      </c>
      <c r="Q98" s="20" t="str">
        <f>IF(G98="",(""),IF(F98="AUT_IDRO",(G98+1095),IF(F98&lt;&gt;"AUT_IDRO",(""),)))</f>
        <v/>
      </c>
      <c r="R98" s="20" t="str">
        <f>IF(L98&lt;&gt;"",(L98+15),(""))</f>
        <v/>
      </c>
      <c r="S98" s="18"/>
    </row>
    <row r="99" spans="1:19" ht="25.5" customHeight="1" x14ac:dyDescent="0.25">
      <c r="A99" s="22"/>
      <c r="B99" s="17"/>
      <c r="C99" s="17"/>
      <c r="D99" s="21"/>
      <c r="E99" s="18"/>
      <c r="F99" s="17"/>
      <c r="G99" s="18"/>
      <c r="H99" s="20" t="str">
        <f>IF(G99="",(""),IF(F99="AUT_PAES",(G99+1825),IF(F99="AUT_IDRO",(""),IF(G99&lt;&gt;"",(G99+365),))))</f>
        <v/>
      </c>
      <c r="I99" s="18"/>
      <c r="J99" s="20" t="str">
        <f>IF(I99="",(""),IF(F99="PC",(I99+1095),IF(F99="DIA_SCIA_ALT_PC",(I99+1095),IF(F99="SCIA",(E99+1095),IF(F99="CILA",(E99+1095),IF(F99="AUT_IDRO",(G99+1095),("")))))))</f>
        <v/>
      </c>
      <c r="K99" s="20" t="str">
        <f>IF(J99&lt;&gt;"",(J99+60),(""))</f>
        <v/>
      </c>
      <c r="L99" s="18"/>
      <c r="M99" s="20" t="str">
        <f>IF(G99="",(""),IF(F99="AUT_IDRO",(G99+1095),(J99)))</f>
        <v/>
      </c>
      <c r="N99" s="18"/>
      <c r="O99" s="20" t="str">
        <f>IF(N99&lt;&gt;"",(N99+365),(""))</f>
        <v/>
      </c>
      <c r="P99" s="20" t="str">
        <f>IF(G99="",(""),IF(F99="AUT_PAES",(G99+2190),IF(F99&lt;&gt;"AUT_PAES",(""))))</f>
        <v/>
      </c>
      <c r="Q99" s="20" t="str">
        <f>IF(G99="",(""),IF(F99="AUT_IDRO",(G99+1095),IF(F99&lt;&gt;"AUT_IDRO",(""),)))</f>
        <v/>
      </c>
      <c r="R99" s="20" t="str">
        <f>IF(L99&lt;&gt;"",(L99+15),(""))</f>
        <v/>
      </c>
      <c r="S99" s="18"/>
    </row>
    <row r="100" spans="1:19" ht="25.5" customHeight="1" x14ac:dyDescent="0.25">
      <c r="A100" s="22"/>
      <c r="B100" s="17"/>
      <c r="C100" s="17"/>
      <c r="D100" s="21"/>
      <c r="E100" s="18"/>
      <c r="F100" s="17"/>
      <c r="G100" s="18"/>
      <c r="H100" s="20" t="str">
        <f>IF(G100="",(""),IF(F100="AUT_PAES",(G100+1825),IF(F100="AUT_IDRO",(""),IF(G100&lt;&gt;"",(G100+365),))))</f>
        <v/>
      </c>
      <c r="I100" s="18"/>
      <c r="J100" s="20" t="str">
        <f>IF(I100="",(""),IF(F100="PC",(I100+1095),IF(F100="DIA_SCIA_ALT_PC",(I100+1095),IF(F100="SCIA",(E100+1095),IF(F100="CILA",(E100+1095),IF(F100="AUT_IDRO",(G100+1095),("")))))))</f>
        <v/>
      </c>
      <c r="K100" s="20" t="str">
        <f>IF(J100&lt;&gt;"",(J100+60),(""))</f>
        <v/>
      </c>
      <c r="L100" s="18"/>
      <c r="M100" s="20" t="str">
        <f>IF(G100="",(""),IF(F100="AUT_IDRO",(G100+1095),(J100)))</f>
        <v/>
      </c>
      <c r="N100" s="18"/>
      <c r="O100" s="20" t="str">
        <f>IF(N100&lt;&gt;"",(N100+365),(""))</f>
        <v/>
      </c>
      <c r="P100" s="20" t="str">
        <f>IF(G100="",(""),IF(F100="AUT_PAES",(G100+2190),IF(F100&lt;&gt;"AUT_PAES",(""))))</f>
        <v/>
      </c>
      <c r="Q100" s="20" t="str">
        <f>IF(G100="",(""),IF(F100="AUT_IDRO",(G100+1095),IF(F100&lt;&gt;"AUT_IDRO",(""),)))</f>
        <v/>
      </c>
      <c r="R100" s="20" t="str">
        <f>IF(L100&lt;&gt;"",(L100+15),(""))</f>
        <v/>
      </c>
      <c r="S100" s="18"/>
    </row>
    <row r="101" spans="1:19" ht="25.5" customHeight="1" x14ac:dyDescent="0.25">
      <c r="A101" s="22"/>
      <c r="B101" s="17"/>
      <c r="C101" s="17"/>
      <c r="D101" s="21"/>
      <c r="E101" s="18"/>
      <c r="F101" s="17"/>
      <c r="G101" s="18"/>
      <c r="H101" s="20" t="str">
        <f>IF(G101="",(""),IF(F101="AUT_PAES",(G101+1825),IF(F101="AUT_IDRO",(""),IF(G101&lt;&gt;"",(G101+365),))))</f>
        <v/>
      </c>
      <c r="I101" s="18"/>
      <c r="J101" s="20" t="str">
        <f>IF(I101="",(""),IF(F101="PC",(I101+1095),IF(F101="DIA_SCIA_ALT_PC",(I101+1095),IF(F101="SCIA",(E101+1095),IF(F101="CILA",(E101+1095),IF(F101="AUT_IDRO",(G101+1095),("")))))))</f>
        <v/>
      </c>
      <c r="K101" s="20" t="str">
        <f>IF(J101&lt;&gt;"",(J101+60),(""))</f>
        <v/>
      </c>
      <c r="L101" s="18"/>
      <c r="M101" s="20" t="str">
        <f>IF(G101="",(""),IF(F101="AUT_IDRO",(G101+1095),(J101)))</f>
        <v/>
      </c>
      <c r="N101" s="18"/>
      <c r="O101" s="20" t="str">
        <f>IF(N101&lt;&gt;"",(N101+365),(""))</f>
        <v/>
      </c>
      <c r="P101" s="20" t="str">
        <f>IF(G101="",(""),IF(F101="AUT_PAES",(G101+2190),IF(F101&lt;&gt;"AUT_PAES",(""))))</f>
        <v/>
      </c>
      <c r="Q101" s="20" t="str">
        <f>IF(G101="",(""),IF(F101="AUT_IDRO",(G101+1095),IF(F101&lt;&gt;"AUT_IDRO",(""),)))</f>
        <v/>
      </c>
      <c r="R101" s="20" t="str">
        <f>IF(L101&lt;&gt;"",(L101+15),(""))</f>
        <v/>
      </c>
      <c r="S101" s="18"/>
    </row>
    <row r="102" spans="1:19" ht="25.5" customHeight="1" x14ac:dyDescent="0.25">
      <c r="A102" s="22"/>
      <c r="B102" s="17"/>
      <c r="C102" s="17"/>
      <c r="D102" s="21"/>
      <c r="E102" s="18"/>
      <c r="F102" s="17"/>
      <c r="G102" s="18"/>
      <c r="H102" s="20" t="str">
        <f>IF(G102="",(""),IF(F102="AUT_PAES",(G102+1825),IF(F102="AUT_IDRO",(""),IF(G102&lt;&gt;"",(G102+365),))))</f>
        <v/>
      </c>
      <c r="I102" s="18"/>
      <c r="J102" s="20" t="str">
        <f>IF(I102="",(""),IF(F102="PC",(I102+1095),IF(F102="DIA_SCIA_ALT_PC",(I102+1095),IF(F102="SCIA",(E102+1095),IF(F102="CILA",(E102+1095),IF(F102="AUT_IDRO",(G102+1095),("")))))))</f>
        <v/>
      </c>
      <c r="K102" s="20" t="str">
        <f>IF(J102&lt;&gt;"",(J102+60),(""))</f>
        <v/>
      </c>
      <c r="L102" s="18"/>
      <c r="M102" s="20" t="str">
        <f>IF(G102="",(""),IF(F102="AUT_IDRO",(G102+1095),(J102)))</f>
        <v/>
      </c>
      <c r="N102" s="18"/>
      <c r="O102" s="20" t="str">
        <f>IF(N102&lt;&gt;"",(N102+365),(""))</f>
        <v/>
      </c>
      <c r="P102" s="20" t="str">
        <f>IF(G102="",(""),IF(F102="AUT_PAES",(G102+2190),IF(F102&lt;&gt;"AUT_PAES",(""))))</f>
        <v/>
      </c>
      <c r="Q102" s="20" t="str">
        <f>IF(G102="",(""),IF(F102="AUT_IDRO",(G102+1095),IF(F102&lt;&gt;"AUT_IDRO",(""),)))</f>
        <v/>
      </c>
      <c r="R102" s="20" t="str">
        <f>IF(L102&lt;&gt;"",(L102+15),(""))</f>
        <v/>
      </c>
      <c r="S102" s="18"/>
    </row>
    <row r="103" spans="1:19" ht="25.5" customHeight="1" x14ac:dyDescent="0.25">
      <c r="A103" s="22"/>
      <c r="B103" s="17"/>
      <c r="C103" s="17"/>
      <c r="D103" s="21"/>
      <c r="E103" s="18"/>
      <c r="F103" s="17"/>
      <c r="G103" s="18"/>
      <c r="H103" s="20" t="str">
        <f>IF(G103="",(""),IF(F103="AUT_PAES",(G103+1825),IF(F103="AUT_IDRO",(""),IF(G103&lt;&gt;"",(G103+365),))))</f>
        <v/>
      </c>
      <c r="I103" s="18"/>
      <c r="J103" s="20" t="str">
        <f>IF(I103="",(""),IF(F103="PC",(I103+1095),IF(F103="DIA_SCIA_ALT_PC",(I103+1095),IF(F103="SCIA",(E103+1095),IF(F103="CILA",(E103+1095),IF(F103="AUT_IDRO",(G103+1095),("")))))))</f>
        <v/>
      </c>
      <c r="K103" s="20" t="str">
        <f>IF(J103&lt;&gt;"",(J103+60),(""))</f>
        <v/>
      </c>
      <c r="L103" s="18"/>
      <c r="M103" s="20" t="str">
        <f>IF(G103="",(""),IF(F103="AUT_IDRO",(G103+1095),(J103)))</f>
        <v/>
      </c>
      <c r="N103" s="18"/>
      <c r="O103" s="20" t="str">
        <f>IF(N103&lt;&gt;"",(N103+365),(""))</f>
        <v/>
      </c>
      <c r="P103" s="20" t="str">
        <f>IF(G103="",(""),IF(F103="AUT_PAES",(G103+2190),IF(F103&lt;&gt;"AUT_PAES",(""))))</f>
        <v/>
      </c>
      <c r="Q103" s="20" t="str">
        <f>IF(G103="",(""),IF(F103="AUT_IDRO",(G103+1095),IF(F103&lt;&gt;"AUT_IDRO",(""),)))</f>
        <v/>
      </c>
      <c r="R103" s="20" t="str">
        <f>IF(L103&lt;&gt;"",(L103+15),(""))</f>
        <v/>
      </c>
      <c r="S103" s="18"/>
    </row>
    <row r="104" spans="1:19" ht="25.5" customHeight="1" x14ac:dyDescent="0.25">
      <c r="A104" s="22"/>
      <c r="B104" s="17"/>
      <c r="C104" s="17"/>
      <c r="D104" s="21"/>
      <c r="E104" s="18"/>
      <c r="F104" s="17"/>
      <c r="G104" s="18"/>
      <c r="H104" s="20" t="str">
        <f>IF(G104="",(""),IF(F104="AUT_PAES",(G104+1825),IF(F104="AUT_IDRO",(""),IF(G104&lt;&gt;"",(G104+365),))))</f>
        <v/>
      </c>
      <c r="I104" s="18"/>
      <c r="J104" s="20" t="str">
        <f>IF(I104="",(""),IF(F104="PC",(I104+1095),IF(F104="DIA_SCIA_ALT_PC",(I104+1095),IF(F104="SCIA",(E104+1095),IF(F104="CILA",(E104+1095),IF(F104="AUT_IDRO",(G104+1095),("")))))))</f>
        <v/>
      </c>
      <c r="K104" s="20" t="str">
        <f>IF(J104&lt;&gt;"",(J104+60),(""))</f>
        <v/>
      </c>
      <c r="L104" s="18"/>
      <c r="M104" s="20" t="str">
        <f>IF(G104="",(""),IF(F104="AUT_IDRO",(G104+1095),(J104)))</f>
        <v/>
      </c>
      <c r="N104" s="18"/>
      <c r="O104" s="20" t="str">
        <f>IF(N104&lt;&gt;"",(N104+365),(""))</f>
        <v/>
      </c>
      <c r="P104" s="20" t="str">
        <f>IF(G104="",(""),IF(F104="AUT_PAES",(G104+2190),IF(F104&lt;&gt;"AUT_PAES",(""))))</f>
        <v/>
      </c>
      <c r="Q104" s="20" t="str">
        <f>IF(G104="",(""),IF(F104="AUT_IDRO",(G104+1095),IF(F104&lt;&gt;"AUT_IDRO",(""),)))</f>
        <v/>
      </c>
      <c r="R104" s="20" t="str">
        <f>IF(L104&lt;&gt;"",(L104+15),(""))</f>
        <v/>
      </c>
      <c r="S104" s="18"/>
    </row>
    <row r="105" spans="1:19" ht="25.5" customHeight="1" x14ac:dyDescent="0.25">
      <c r="A105" s="22"/>
      <c r="B105" s="17"/>
      <c r="C105" s="17"/>
      <c r="D105" s="21"/>
      <c r="E105" s="18"/>
      <c r="F105" s="17"/>
      <c r="G105" s="18"/>
      <c r="H105" s="20" t="str">
        <f>IF(G105="",(""),IF(F105="AUT_PAES",(G105+1825),IF(F105="AUT_IDRO",(""),IF(G105&lt;&gt;"",(G105+365),))))</f>
        <v/>
      </c>
      <c r="I105" s="18"/>
      <c r="J105" s="20" t="str">
        <f>IF(I105="",(""),IF(F105="PC",(I105+1095),IF(F105="DIA_SCIA_ALT_PC",(I105+1095),IF(F105="SCIA",(E105+1095),IF(F105="CILA",(E105+1095),IF(F105="AUT_IDRO",(G105+1095),("")))))))</f>
        <v/>
      </c>
      <c r="K105" s="20" t="str">
        <f>IF(J105&lt;&gt;"",(J105+60),(""))</f>
        <v/>
      </c>
      <c r="L105" s="18"/>
      <c r="M105" s="20" t="str">
        <f>IF(G105="",(""),IF(F105="AUT_IDRO",(G105+1095),(J105)))</f>
        <v/>
      </c>
      <c r="N105" s="18"/>
      <c r="O105" s="20" t="str">
        <f>IF(N105&lt;&gt;"",(N105+365),(""))</f>
        <v/>
      </c>
      <c r="P105" s="20" t="str">
        <f>IF(G105="",(""),IF(F105="AUT_PAES",(G105+2190),IF(F105&lt;&gt;"AUT_PAES",(""))))</f>
        <v/>
      </c>
      <c r="Q105" s="20" t="str">
        <f>IF(G105="",(""),IF(F105="AUT_IDRO",(G105+1095),IF(F105&lt;&gt;"AUT_IDRO",(""),)))</f>
        <v/>
      </c>
      <c r="R105" s="20" t="str">
        <f>IF(L105&lt;&gt;"",(L105+15),(""))</f>
        <v/>
      </c>
      <c r="S105" s="18"/>
    </row>
    <row r="106" spans="1:19" ht="25.5" customHeight="1" x14ac:dyDescent="0.25">
      <c r="A106" s="22"/>
      <c r="B106" s="17"/>
      <c r="C106" s="17"/>
      <c r="D106" s="21"/>
      <c r="E106" s="18"/>
      <c r="F106" s="17"/>
      <c r="G106" s="18"/>
      <c r="H106" s="20" t="str">
        <f>IF(G106="",(""),IF(F106="AUT_PAES",(G106+1825),IF(F106="AUT_IDRO",(""),IF(G106&lt;&gt;"",(G106+365),))))</f>
        <v/>
      </c>
      <c r="I106" s="18"/>
      <c r="J106" s="20" t="str">
        <f>IF(I106="",(""),IF(F106="PC",(I106+1095),IF(F106="DIA_SCIA_ALT_PC",(I106+1095),IF(F106="SCIA",(E106+1095),IF(F106="CILA",(E106+1095),IF(F106="AUT_IDRO",(G106+1095),("")))))))</f>
        <v/>
      </c>
      <c r="K106" s="20" t="str">
        <f>IF(J106&lt;&gt;"",(J106+60),(""))</f>
        <v/>
      </c>
      <c r="L106" s="18"/>
      <c r="M106" s="20" t="str">
        <f>IF(G106="",(""),IF(F106="AUT_IDRO",(G106+1095),(J106)))</f>
        <v/>
      </c>
      <c r="N106" s="18"/>
      <c r="O106" s="20" t="str">
        <f>IF(N106&lt;&gt;"",(N106+365),(""))</f>
        <v/>
      </c>
      <c r="P106" s="20" t="str">
        <f>IF(G106="",(""),IF(F106="AUT_PAES",(G106+2190),IF(F106&lt;&gt;"AUT_PAES",(""))))</f>
        <v/>
      </c>
      <c r="Q106" s="20" t="str">
        <f>IF(G106="",(""),IF(F106="AUT_IDRO",(G106+1095),IF(F106&lt;&gt;"AUT_IDRO",(""),)))</f>
        <v/>
      </c>
      <c r="R106" s="20" t="str">
        <f>IF(L106&lt;&gt;"",(L106+15),(""))</f>
        <v/>
      </c>
      <c r="S106" s="18"/>
    </row>
    <row r="107" spans="1:19" ht="25.5" customHeight="1" x14ac:dyDescent="0.25">
      <c r="A107" s="22"/>
      <c r="B107" s="17"/>
      <c r="C107" s="17"/>
      <c r="D107" s="21"/>
      <c r="E107" s="18"/>
      <c r="F107" s="17"/>
      <c r="G107" s="18"/>
      <c r="H107" s="20" t="str">
        <f>IF(G107="",(""),IF(F107="AUT_PAES",(G107+1825),IF(F107="AUT_IDRO",(""),IF(G107&lt;&gt;"",(G107+365),))))</f>
        <v/>
      </c>
      <c r="I107" s="18"/>
      <c r="J107" s="20" t="str">
        <f>IF(I107="",(""),IF(F107="PC",(I107+1095),IF(F107="DIA_SCIA_ALT_PC",(I107+1095),IF(F107="SCIA",(E107+1095),IF(F107="CILA",(E107+1095),IF(F107="AUT_IDRO",(G107+1095),("")))))))</f>
        <v/>
      </c>
      <c r="K107" s="20" t="str">
        <f>IF(J107&lt;&gt;"",(J107+60),(""))</f>
        <v/>
      </c>
      <c r="L107" s="18"/>
      <c r="M107" s="20" t="str">
        <f>IF(G107="",(""),IF(F107="AUT_IDRO",(G107+1095),(J107)))</f>
        <v/>
      </c>
      <c r="N107" s="18"/>
      <c r="O107" s="20" t="str">
        <f>IF(N107&lt;&gt;"",(N107+365),(""))</f>
        <v/>
      </c>
      <c r="P107" s="20" t="str">
        <f>IF(G107="",(""),IF(F107="AUT_PAES",(G107+2190),IF(F107&lt;&gt;"AUT_PAES",(""))))</f>
        <v/>
      </c>
      <c r="Q107" s="20" t="str">
        <f>IF(G107="",(""),IF(F107="AUT_IDRO",(G107+1095),IF(F107&lt;&gt;"AUT_IDRO",(""),)))</f>
        <v/>
      </c>
      <c r="R107" s="20" t="str">
        <f>IF(L107&lt;&gt;"",(L107+15),(""))</f>
        <v/>
      </c>
      <c r="S107" s="18"/>
    </row>
    <row r="108" spans="1:19" ht="25.5" customHeight="1" x14ac:dyDescent="0.25">
      <c r="A108" s="22"/>
      <c r="B108" s="17"/>
      <c r="C108" s="17"/>
      <c r="D108" s="21"/>
      <c r="E108" s="18"/>
      <c r="F108" s="17"/>
      <c r="G108" s="18"/>
      <c r="H108" s="20" t="str">
        <f>IF(G108="",(""),IF(F108="AUT_PAES",(G108+1825),IF(F108="AUT_IDRO",(""),IF(G108&lt;&gt;"",(G108+365),))))</f>
        <v/>
      </c>
      <c r="I108" s="18"/>
      <c r="J108" s="20" t="str">
        <f>IF(I108="",(""),IF(F108="PC",(I108+1095),IF(F108="DIA_SCIA_ALT_PC",(I108+1095),IF(F108="SCIA",(E108+1095),IF(F108="CILA",(E108+1095),IF(F108="AUT_IDRO",(G108+1095),("")))))))</f>
        <v/>
      </c>
      <c r="K108" s="20" t="str">
        <f>IF(J108&lt;&gt;"",(J108+60),(""))</f>
        <v/>
      </c>
      <c r="L108" s="18"/>
      <c r="M108" s="20" t="str">
        <f>IF(G108="",(""),IF(F108="AUT_IDRO",(G108+1095),(J108)))</f>
        <v/>
      </c>
      <c r="N108" s="18"/>
      <c r="O108" s="20" t="str">
        <f>IF(N108&lt;&gt;"",(N108+365),(""))</f>
        <v/>
      </c>
      <c r="P108" s="20" t="str">
        <f>IF(G108="",(""),IF(F108="AUT_PAES",(G108+2190),IF(F108&lt;&gt;"AUT_PAES",(""))))</f>
        <v/>
      </c>
      <c r="Q108" s="20" t="str">
        <f>IF(G108="",(""),IF(F108="AUT_IDRO",(G108+1095),IF(F108&lt;&gt;"AUT_IDRO",(""),)))</f>
        <v/>
      </c>
      <c r="R108" s="20" t="str">
        <f>IF(L108&lt;&gt;"",(L108+15),(""))</f>
        <v/>
      </c>
      <c r="S108" s="18"/>
    </row>
    <row r="109" spans="1:19" ht="25.5" customHeight="1" x14ac:dyDescent="0.25">
      <c r="A109" s="22"/>
      <c r="B109" s="17"/>
      <c r="C109" s="17"/>
      <c r="D109" s="21"/>
      <c r="E109" s="18"/>
      <c r="F109" s="17"/>
      <c r="G109" s="18"/>
      <c r="H109" s="20" t="str">
        <f>IF(G109="",(""),IF(F109="AUT_PAES",(G109+1825),IF(F109="AUT_IDRO",(""),IF(G109&lt;&gt;"",(G109+365),))))</f>
        <v/>
      </c>
      <c r="I109" s="18"/>
      <c r="J109" s="20" t="str">
        <f>IF(I109="",(""),IF(F109="PC",(I109+1095),IF(F109="DIA_SCIA_ALT_PC",(I109+1095),IF(F109="SCIA",(E109+1095),IF(F109="CILA",(E109+1095),IF(F109="AUT_IDRO",(G109+1095),("")))))))</f>
        <v/>
      </c>
      <c r="K109" s="20" t="str">
        <f>IF(J109&lt;&gt;"",(J109+60),(""))</f>
        <v/>
      </c>
      <c r="L109" s="18"/>
      <c r="M109" s="20" t="str">
        <f>IF(G109="",(""),IF(F109="AUT_IDRO",(G109+1095),(J109)))</f>
        <v/>
      </c>
      <c r="N109" s="18"/>
      <c r="O109" s="20" t="str">
        <f>IF(N109&lt;&gt;"",(N109+365),(""))</f>
        <v/>
      </c>
      <c r="P109" s="20" t="str">
        <f>IF(G109="",(""),IF(F109="AUT_PAES",(G109+2190),IF(F109&lt;&gt;"AUT_PAES",(""))))</f>
        <v/>
      </c>
      <c r="Q109" s="20" t="str">
        <f>IF(G109="",(""),IF(F109="AUT_IDRO",(G109+1095),IF(F109&lt;&gt;"AUT_IDRO",(""),)))</f>
        <v/>
      </c>
      <c r="R109" s="20" t="str">
        <f>IF(L109&lt;&gt;"",(L109+15),(""))</f>
        <v/>
      </c>
      <c r="S109" s="18"/>
    </row>
    <row r="110" spans="1:19" ht="25.5" customHeight="1" x14ac:dyDescent="0.25">
      <c r="A110" s="22"/>
      <c r="B110" s="17"/>
      <c r="C110" s="17"/>
      <c r="D110" s="21"/>
      <c r="E110" s="18"/>
      <c r="F110" s="17"/>
      <c r="G110" s="18"/>
      <c r="H110" s="20" t="str">
        <f>IF(G110="",(""),IF(F110="AUT_PAES",(G110+1825),IF(F110="AUT_IDRO",(""),IF(G110&lt;&gt;"",(G110+365),))))</f>
        <v/>
      </c>
      <c r="I110" s="18"/>
      <c r="J110" s="20" t="str">
        <f>IF(I110="",(""),IF(F110="PC",(I110+1095),IF(F110="DIA_SCIA_ALT_PC",(I110+1095),IF(F110="SCIA",(E110+1095),IF(F110="CILA",(E110+1095),IF(F110="AUT_IDRO",(G110+1095),("")))))))</f>
        <v/>
      </c>
      <c r="K110" s="20" t="str">
        <f>IF(J110&lt;&gt;"",(J110+60),(""))</f>
        <v/>
      </c>
      <c r="L110" s="18"/>
      <c r="M110" s="20" t="str">
        <f>IF(G110="",(""),IF(F110="AUT_IDRO",(G110+1095),(J110)))</f>
        <v/>
      </c>
      <c r="N110" s="18"/>
      <c r="O110" s="20" t="str">
        <f>IF(N110&lt;&gt;"",(N110+365),(""))</f>
        <v/>
      </c>
      <c r="P110" s="20" t="str">
        <f>IF(G110="",(""),IF(F110="AUT_PAES",(G110+2190),IF(F110&lt;&gt;"AUT_PAES",(""))))</f>
        <v/>
      </c>
      <c r="Q110" s="20" t="str">
        <f>IF(G110="",(""),IF(F110="AUT_IDRO",(G110+1095),IF(F110&lt;&gt;"AUT_IDRO",(""),)))</f>
        <v/>
      </c>
      <c r="R110" s="20" t="str">
        <f>IF(L110&lt;&gt;"",(L110+15),(""))</f>
        <v/>
      </c>
      <c r="S110" s="18"/>
    </row>
    <row r="111" spans="1:19" ht="25.5" customHeight="1" x14ac:dyDescent="0.25">
      <c r="A111" s="22"/>
      <c r="B111" s="17"/>
      <c r="C111" s="17"/>
      <c r="D111" s="21"/>
      <c r="E111" s="18"/>
      <c r="F111" s="17"/>
      <c r="G111" s="18"/>
      <c r="H111" s="20" t="str">
        <f>IF(G111="",(""),IF(F111="AUT_PAES",(G111+1825),IF(F111="AUT_IDRO",(""),IF(G111&lt;&gt;"",(G111+365),))))</f>
        <v/>
      </c>
      <c r="I111" s="18"/>
      <c r="J111" s="20" t="str">
        <f>IF(I111="",(""),IF(F111="PC",(I111+1095),IF(F111="DIA_SCIA_ALT_PC",(I111+1095),IF(F111="SCIA",(E111+1095),IF(F111="CILA",(E111+1095),IF(F111="AUT_IDRO",(G111+1095),("")))))))</f>
        <v/>
      </c>
      <c r="K111" s="20" t="str">
        <f>IF(J111&lt;&gt;"",(J111+60),(""))</f>
        <v/>
      </c>
      <c r="L111" s="18"/>
      <c r="M111" s="20" t="str">
        <f>IF(G111="",(""),IF(F111="AUT_IDRO",(G111+1095),(J111)))</f>
        <v/>
      </c>
      <c r="N111" s="18"/>
      <c r="O111" s="20" t="str">
        <f>IF(N111&lt;&gt;"",(N111+365),(""))</f>
        <v/>
      </c>
      <c r="P111" s="20" t="str">
        <f>IF(G111="",(""),IF(F111="AUT_PAES",(G111+2190),IF(F111&lt;&gt;"AUT_PAES",(""))))</f>
        <v/>
      </c>
      <c r="Q111" s="20" t="str">
        <f>IF(G111="",(""),IF(F111="AUT_IDRO",(G111+1095),IF(F111&lt;&gt;"AUT_IDRO",(""),)))</f>
        <v/>
      </c>
      <c r="R111" s="20" t="str">
        <f>IF(L111&lt;&gt;"",(L111+15),(""))</f>
        <v/>
      </c>
      <c r="S111" s="18"/>
    </row>
    <row r="112" spans="1:19" ht="25.5" customHeight="1" x14ac:dyDescent="0.25">
      <c r="A112" s="22"/>
      <c r="B112" s="17"/>
      <c r="C112" s="17"/>
      <c r="D112" s="21"/>
      <c r="E112" s="18"/>
      <c r="F112" s="17"/>
      <c r="G112" s="18"/>
      <c r="H112" s="20" t="str">
        <f>IF(G112="",(""),IF(F112="AUT_PAES",(G112+1825),IF(F112="AUT_IDRO",(""),IF(G112&lt;&gt;"",(G112+365),))))</f>
        <v/>
      </c>
      <c r="I112" s="18"/>
      <c r="J112" s="20" t="str">
        <f>IF(I112="",(""),IF(F112="PC",(I112+1095),IF(F112="DIA_SCIA_ALT_PC",(I112+1095),IF(F112="SCIA",(E112+1095),IF(F112="CILA",(E112+1095),IF(F112="AUT_IDRO",(G112+1095),("")))))))</f>
        <v/>
      </c>
      <c r="K112" s="20" t="str">
        <f>IF(J112&lt;&gt;"",(J112+60),(""))</f>
        <v/>
      </c>
      <c r="L112" s="18"/>
      <c r="M112" s="20" t="str">
        <f>IF(G112="",(""),IF(F112="AUT_IDRO",(G112+1095),(J112)))</f>
        <v/>
      </c>
      <c r="N112" s="18"/>
      <c r="O112" s="20" t="str">
        <f>IF(N112&lt;&gt;"",(N112+365),(""))</f>
        <v/>
      </c>
      <c r="P112" s="20" t="str">
        <f>IF(G112="",(""),IF(F112="AUT_PAES",(G112+2190),IF(F112&lt;&gt;"AUT_PAES",(""))))</f>
        <v/>
      </c>
      <c r="Q112" s="20" t="str">
        <f>IF(G112="",(""),IF(F112="AUT_IDRO",(G112+1095),IF(F112&lt;&gt;"AUT_IDRO",(""),)))</f>
        <v/>
      </c>
      <c r="R112" s="20" t="str">
        <f>IF(L112&lt;&gt;"",(L112+15),(""))</f>
        <v/>
      </c>
      <c r="S112" s="18"/>
    </row>
    <row r="113" spans="1:19" ht="25.5" customHeight="1" x14ac:dyDescent="0.25">
      <c r="A113" s="22"/>
      <c r="B113" s="17"/>
      <c r="C113" s="17"/>
      <c r="D113" s="21"/>
      <c r="E113" s="18"/>
      <c r="F113" s="17"/>
      <c r="G113" s="18"/>
      <c r="H113" s="20" t="str">
        <f>IF(G113="",(""),IF(F113="AUT_PAES",(G113+1825),IF(F113="AUT_IDRO",(""),IF(G113&lt;&gt;"",(G113+365),))))</f>
        <v/>
      </c>
      <c r="I113" s="18"/>
      <c r="J113" s="20" t="str">
        <f>IF(I113="",(""),IF(F113="PC",(I113+1095),IF(F113="DIA_SCIA_ALT_PC",(I113+1095),IF(F113="SCIA",(E113+1095),IF(F113="CILA",(E113+1095),IF(F113="AUT_IDRO",(G113+1095),("")))))))</f>
        <v/>
      </c>
      <c r="K113" s="20" t="str">
        <f>IF(J113&lt;&gt;"",(J113+60),(""))</f>
        <v/>
      </c>
      <c r="L113" s="18"/>
      <c r="M113" s="20" t="str">
        <f>IF(G113="",(""),IF(F113="AUT_IDRO",(G113+1095),(J113)))</f>
        <v/>
      </c>
      <c r="N113" s="18"/>
      <c r="O113" s="20" t="str">
        <f>IF(N113&lt;&gt;"",(N113+365),(""))</f>
        <v/>
      </c>
      <c r="P113" s="20" t="str">
        <f>IF(G113="",(""),IF(F113="AUT_PAES",(G113+2190),IF(F113&lt;&gt;"AUT_PAES",(""))))</f>
        <v/>
      </c>
      <c r="Q113" s="20" t="str">
        <f>IF(G113="",(""),IF(F113="AUT_IDRO",(G113+1095),IF(F113&lt;&gt;"AUT_IDRO",(""),)))</f>
        <v/>
      </c>
      <c r="R113" s="20" t="str">
        <f>IF(L113&lt;&gt;"",(L113+15),(""))</f>
        <v/>
      </c>
      <c r="S113" s="18"/>
    </row>
    <row r="114" spans="1:19" ht="25.5" customHeight="1" x14ac:dyDescent="0.25">
      <c r="A114" s="22"/>
      <c r="B114" s="17"/>
      <c r="C114" s="17"/>
      <c r="D114" s="21"/>
      <c r="E114" s="18"/>
      <c r="F114" s="17"/>
      <c r="G114" s="18"/>
      <c r="H114" s="20" t="str">
        <f>IF(G114="",(""),IF(F114="AUT_PAES",(G114+1825),IF(F114="AUT_IDRO",(""),IF(G114&lt;&gt;"",(G114+365),))))</f>
        <v/>
      </c>
      <c r="I114" s="18"/>
      <c r="J114" s="20" t="str">
        <f>IF(I114="",(""),IF(F114="PC",(I114+1095),IF(F114="DIA_SCIA_ALT_PC",(I114+1095),IF(F114="SCIA",(E114+1095),IF(F114="CILA",(E114+1095),IF(F114="AUT_IDRO",(G114+1095),("")))))))</f>
        <v/>
      </c>
      <c r="K114" s="20" t="str">
        <f>IF(J114&lt;&gt;"",(J114+60),(""))</f>
        <v/>
      </c>
      <c r="L114" s="18"/>
      <c r="M114" s="20" t="str">
        <f>IF(G114="",(""),IF(F114="AUT_IDRO",(G114+1095),(J114)))</f>
        <v/>
      </c>
      <c r="N114" s="18"/>
      <c r="O114" s="20" t="str">
        <f>IF(N114&lt;&gt;"",(N114+365),(""))</f>
        <v/>
      </c>
      <c r="P114" s="20" t="str">
        <f>IF(G114="",(""),IF(F114="AUT_PAES",(G114+2190),IF(F114&lt;&gt;"AUT_PAES",(""))))</f>
        <v/>
      </c>
      <c r="Q114" s="20" t="str">
        <f>IF(G114="",(""),IF(F114="AUT_IDRO",(G114+1095),IF(F114&lt;&gt;"AUT_IDRO",(""),)))</f>
        <v/>
      </c>
      <c r="R114" s="20" t="str">
        <f>IF(L114&lt;&gt;"",(L114+15),(""))</f>
        <v/>
      </c>
      <c r="S114" s="18"/>
    </row>
    <row r="115" spans="1:19" ht="25.5" customHeight="1" x14ac:dyDescent="0.25">
      <c r="A115" s="22"/>
      <c r="B115" s="17"/>
      <c r="C115" s="17"/>
      <c r="D115" s="21"/>
      <c r="E115" s="18"/>
      <c r="F115" s="17"/>
      <c r="G115" s="18"/>
      <c r="H115" s="20" t="str">
        <f>IF(G115="",(""),IF(F115="AUT_PAES",(G115+1825),IF(F115="AUT_IDRO",(""),IF(G115&lt;&gt;"",(G115+365),))))</f>
        <v/>
      </c>
      <c r="I115" s="18"/>
      <c r="J115" s="20" t="str">
        <f>IF(I115="",(""),IF(F115="PC",(I115+1095),IF(F115="DIA_SCIA_ALT_PC",(I115+1095),IF(F115="SCIA",(E115+1095),IF(F115="CILA",(E115+1095),IF(F115="AUT_IDRO",(G115+1095),("")))))))</f>
        <v/>
      </c>
      <c r="K115" s="20" t="str">
        <f>IF(J115&lt;&gt;"",(J115+60),(""))</f>
        <v/>
      </c>
      <c r="L115" s="18"/>
      <c r="M115" s="20" t="str">
        <f>IF(G115="",(""),IF(F115="AUT_IDRO",(G115+1095),(J115)))</f>
        <v/>
      </c>
      <c r="N115" s="18"/>
      <c r="O115" s="20" t="str">
        <f>IF(N115&lt;&gt;"",(N115+365),(""))</f>
        <v/>
      </c>
      <c r="P115" s="20" t="str">
        <f>IF(G115="",(""),IF(F115="AUT_PAES",(G115+2190),IF(F115&lt;&gt;"AUT_PAES",(""))))</f>
        <v/>
      </c>
      <c r="Q115" s="20" t="str">
        <f>IF(G115="",(""),IF(F115="AUT_IDRO",(G115+1095),IF(F115&lt;&gt;"AUT_IDRO",(""),)))</f>
        <v/>
      </c>
      <c r="R115" s="20" t="str">
        <f>IF(L115&lt;&gt;"",(L115+15),(""))</f>
        <v/>
      </c>
      <c r="S115" s="18"/>
    </row>
    <row r="116" spans="1:19" ht="25.5" customHeight="1" x14ac:dyDescent="0.25">
      <c r="A116" s="22"/>
      <c r="B116" s="17"/>
      <c r="C116" s="17"/>
      <c r="D116" s="21"/>
      <c r="E116" s="18"/>
      <c r="F116" s="17"/>
      <c r="G116" s="18"/>
      <c r="H116" s="20" t="str">
        <f>IF(G116="",(""),IF(F116="AUT_PAES",(G116+1825),IF(F116="AUT_IDRO",(""),IF(G116&lt;&gt;"",(G116+365),))))</f>
        <v/>
      </c>
      <c r="I116" s="18"/>
      <c r="J116" s="20" t="str">
        <f>IF(I116="",(""),IF(F116="PC",(I116+1095),IF(F116="DIA_SCIA_ALT_PC",(I116+1095),IF(F116="SCIA",(E116+1095),IF(F116="CILA",(E116+1095),IF(F116="AUT_IDRO",(G116+1095),("")))))))</f>
        <v/>
      </c>
      <c r="K116" s="20" t="str">
        <f>IF(J116&lt;&gt;"",(J116+60),(""))</f>
        <v/>
      </c>
      <c r="L116" s="18"/>
      <c r="M116" s="20" t="str">
        <f>IF(G116="",(""),IF(F116="AUT_IDRO",(G116+1095),(J116)))</f>
        <v/>
      </c>
      <c r="N116" s="18"/>
      <c r="O116" s="20" t="str">
        <f>IF(N116&lt;&gt;"",(N116+365),(""))</f>
        <v/>
      </c>
      <c r="P116" s="20" t="str">
        <f>IF(G116="",(""),IF(F116="AUT_PAES",(G116+2190),IF(F116&lt;&gt;"AUT_PAES",(""))))</f>
        <v/>
      </c>
      <c r="Q116" s="20" t="str">
        <f>IF(G116="",(""),IF(F116="AUT_IDRO",(G116+1095),IF(F116&lt;&gt;"AUT_IDRO",(""),)))</f>
        <v/>
      </c>
      <c r="R116" s="20" t="str">
        <f>IF(L116&lt;&gt;"",(L116+15),(""))</f>
        <v/>
      </c>
      <c r="S116" s="18"/>
    </row>
    <row r="117" spans="1:19" ht="25.5" customHeight="1" x14ac:dyDescent="0.25">
      <c r="A117" s="22"/>
      <c r="B117" s="17"/>
      <c r="C117" s="17"/>
      <c r="D117" s="21"/>
      <c r="E117" s="18"/>
      <c r="F117" s="17"/>
      <c r="G117" s="18"/>
      <c r="H117" s="20" t="str">
        <f>IF(G117="",(""),IF(F117="AUT_PAES",(G117+1825),IF(F117="AUT_IDRO",(""),IF(G117&lt;&gt;"",(G117+365),))))</f>
        <v/>
      </c>
      <c r="I117" s="18"/>
      <c r="J117" s="20" t="str">
        <f>IF(I117="",(""),IF(F117="PC",(I117+1095),IF(F117="DIA_SCIA_ALT_PC",(I117+1095),IF(F117="SCIA",(E117+1095),IF(F117="CILA",(E117+1095),IF(F117="AUT_IDRO",(G117+1095),("")))))))</f>
        <v/>
      </c>
      <c r="K117" s="20" t="str">
        <f>IF(J117&lt;&gt;"",(J117+60),(""))</f>
        <v/>
      </c>
      <c r="L117" s="18"/>
      <c r="M117" s="20" t="str">
        <f>IF(G117="",(""),IF(F117="AUT_IDRO",(G117+1095),(J117)))</f>
        <v/>
      </c>
      <c r="N117" s="18"/>
      <c r="O117" s="20" t="str">
        <f>IF(N117&lt;&gt;"",(N117+365),(""))</f>
        <v/>
      </c>
      <c r="P117" s="20" t="str">
        <f>IF(G117="",(""),IF(F117="AUT_PAES",(G117+2190),IF(F117&lt;&gt;"AUT_PAES",(""))))</f>
        <v/>
      </c>
      <c r="Q117" s="20" t="str">
        <f>IF(G117="",(""),IF(F117="AUT_IDRO",(G117+1095),IF(F117&lt;&gt;"AUT_IDRO",(""),)))</f>
        <v/>
      </c>
      <c r="R117" s="20" t="str">
        <f>IF(L117&lt;&gt;"",(L117+15),(""))</f>
        <v/>
      </c>
      <c r="S117" s="18"/>
    </row>
    <row r="118" spans="1:19" ht="25.5" customHeight="1" x14ac:dyDescent="0.25">
      <c r="A118" s="22"/>
      <c r="B118" s="17"/>
      <c r="C118" s="17"/>
      <c r="D118" s="21"/>
      <c r="E118" s="18"/>
      <c r="F118" s="17"/>
      <c r="G118" s="18"/>
      <c r="H118" s="20" t="str">
        <f>IF(G118="",(""),IF(F118="AUT_PAES",(G118+1825),IF(F118="AUT_IDRO",(""),IF(G118&lt;&gt;"",(G118+365),))))</f>
        <v/>
      </c>
      <c r="I118" s="18"/>
      <c r="J118" s="20" t="str">
        <f>IF(I118="",(""),IF(F118="PC",(I118+1095),IF(F118="DIA_SCIA_ALT_PC",(I118+1095),IF(F118="SCIA",(E118+1095),IF(F118="CILA",(E118+1095),IF(F118="AUT_IDRO",(G118+1095),("")))))))</f>
        <v/>
      </c>
      <c r="K118" s="20" t="str">
        <f>IF(J118&lt;&gt;"",(J118+60),(""))</f>
        <v/>
      </c>
      <c r="L118" s="18"/>
      <c r="M118" s="20" t="str">
        <f>IF(G118="",(""),IF(F118="AUT_IDRO",(G118+1095),(J118)))</f>
        <v/>
      </c>
      <c r="N118" s="18"/>
      <c r="O118" s="20" t="str">
        <f>IF(N118&lt;&gt;"",(N118+365),(""))</f>
        <v/>
      </c>
      <c r="P118" s="20" t="str">
        <f>IF(G118="",(""),IF(F118="AUT_PAES",(G118+2190),IF(F118&lt;&gt;"AUT_PAES",(""))))</f>
        <v/>
      </c>
      <c r="Q118" s="20" t="str">
        <f>IF(G118="",(""),IF(F118="AUT_IDRO",(G118+1095),IF(F118&lt;&gt;"AUT_IDRO",(""),)))</f>
        <v/>
      </c>
      <c r="R118" s="20" t="str">
        <f>IF(L118&lt;&gt;"",(L118+15),(""))</f>
        <v/>
      </c>
      <c r="S118" s="18"/>
    </row>
    <row r="119" spans="1:19" ht="25.5" customHeight="1" x14ac:dyDescent="0.25">
      <c r="A119" s="22"/>
      <c r="B119" s="17"/>
      <c r="C119" s="17"/>
      <c r="D119" s="21"/>
      <c r="E119" s="18"/>
      <c r="F119" s="17"/>
      <c r="G119" s="18"/>
      <c r="H119" s="20" t="str">
        <f>IF(G119="",(""),IF(F119="AUT_PAES",(G119+1825),IF(F119="AUT_IDRO",(""),IF(G119&lt;&gt;"",(G119+365),))))</f>
        <v/>
      </c>
      <c r="I119" s="18"/>
      <c r="J119" s="20" t="str">
        <f>IF(I119="",(""),IF(F119="PC",(I119+1095),IF(F119="DIA_SCIA_ALT_PC",(I119+1095),IF(F119="SCIA",(E119+1095),IF(F119="CILA",(E119+1095),IF(F119="AUT_IDRO",(G119+1095),("")))))))</f>
        <v/>
      </c>
      <c r="K119" s="20" t="str">
        <f>IF(J119&lt;&gt;"",(J119+60),(""))</f>
        <v/>
      </c>
      <c r="L119" s="18"/>
      <c r="M119" s="20" t="str">
        <f>IF(G119="",(""),IF(F119="AUT_IDRO",(G119+1095),(J119)))</f>
        <v/>
      </c>
      <c r="N119" s="18"/>
      <c r="O119" s="20" t="str">
        <f>IF(N119&lt;&gt;"",(N119+365),(""))</f>
        <v/>
      </c>
      <c r="P119" s="20" t="str">
        <f>IF(G119="",(""),IF(F119="AUT_PAES",(G119+2190),IF(F119&lt;&gt;"AUT_PAES",(""))))</f>
        <v/>
      </c>
      <c r="Q119" s="20" t="str">
        <f>IF(G119="",(""),IF(F119="AUT_IDRO",(G119+1095),IF(F119&lt;&gt;"AUT_IDRO",(""),)))</f>
        <v/>
      </c>
      <c r="R119" s="20" t="str">
        <f>IF(L119&lt;&gt;"",(L119+15),(""))</f>
        <v/>
      </c>
      <c r="S119" s="18"/>
    </row>
    <row r="120" spans="1:19" ht="25.5" customHeight="1" x14ac:dyDescent="0.25">
      <c r="A120" s="22"/>
      <c r="B120" s="17"/>
      <c r="C120" s="17"/>
      <c r="D120" s="21"/>
      <c r="E120" s="18"/>
      <c r="F120" s="17"/>
      <c r="G120" s="18"/>
      <c r="H120" s="20" t="str">
        <f>IF(G120="",(""),IF(F120="AUT_PAES",(G120+1825),IF(F120="AUT_IDRO",(""),IF(G120&lt;&gt;"",(G120+365),))))</f>
        <v/>
      </c>
      <c r="I120" s="18"/>
      <c r="J120" s="20" t="str">
        <f>IF(I120="",(""),IF(F120="PC",(I120+1095),IF(F120="DIA_SCIA_ALT_PC",(I120+1095),IF(F120="SCIA",(E120+1095),IF(F120="CILA",(E120+1095),IF(F120="AUT_IDRO",(G120+1095),("")))))))</f>
        <v/>
      </c>
      <c r="K120" s="20" t="str">
        <f>IF(J120&lt;&gt;"",(J120+60),(""))</f>
        <v/>
      </c>
      <c r="L120" s="18"/>
      <c r="M120" s="20" t="str">
        <f>IF(G120="",(""),IF(F120="AUT_IDRO",(G120+1095),(J120)))</f>
        <v/>
      </c>
      <c r="N120" s="18"/>
      <c r="O120" s="20" t="str">
        <f>IF(N120&lt;&gt;"",(N120+365),(""))</f>
        <v/>
      </c>
      <c r="P120" s="20" t="str">
        <f>IF(G120="",(""),IF(F120="AUT_PAES",(G120+2190),IF(F120&lt;&gt;"AUT_PAES",(""))))</f>
        <v/>
      </c>
      <c r="Q120" s="20" t="str">
        <f>IF(G120="",(""),IF(F120="AUT_IDRO",(G120+1095),IF(F120&lt;&gt;"AUT_IDRO",(""),)))</f>
        <v/>
      </c>
      <c r="R120" s="20" t="str">
        <f>IF(L120&lt;&gt;"",(L120+15),(""))</f>
        <v/>
      </c>
      <c r="S120" s="18"/>
    </row>
    <row r="121" spans="1:19" ht="25.5" customHeight="1" x14ac:dyDescent="0.25">
      <c r="A121" s="22"/>
      <c r="B121" s="17"/>
      <c r="C121" s="17"/>
      <c r="D121" s="21"/>
      <c r="E121" s="18"/>
      <c r="F121" s="17"/>
      <c r="G121" s="18"/>
      <c r="H121" s="20" t="str">
        <f>IF(G121="",(""),IF(F121="AUT_PAES",(G121+1825),IF(F121="AUT_IDRO",(""),IF(G121&lt;&gt;"",(G121+365),))))</f>
        <v/>
      </c>
      <c r="I121" s="18"/>
      <c r="J121" s="20" t="str">
        <f>IF(I121="",(""),IF(F121="PC",(I121+1095),IF(F121="DIA_SCIA_ALT_PC",(I121+1095),IF(F121="SCIA",(E121+1095),IF(F121="CILA",(E121+1095),IF(F121="AUT_IDRO",(G121+1095),("")))))))</f>
        <v/>
      </c>
      <c r="K121" s="20" t="str">
        <f>IF(J121&lt;&gt;"",(J121+60),(""))</f>
        <v/>
      </c>
      <c r="L121" s="18"/>
      <c r="M121" s="20" t="str">
        <f>IF(G121="",(""),IF(F121="AUT_IDRO",(G121+1095),(J121)))</f>
        <v/>
      </c>
      <c r="N121" s="18"/>
      <c r="O121" s="20" t="str">
        <f>IF(N121&lt;&gt;"",(N121+365),(""))</f>
        <v/>
      </c>
      <c r="P121" s="20" t="str">
        <f>IF(G121="",(""),IF(F121="AUT_PAES",(G121+2190),IF(F121&lt;&gt;"AUT_PAES",(""))))</f>
        <v/>
      </c>
      <c r="Q121" s="20" t="str">
        <f>IF(G121="",(""),IF(F121="AUT_IDRO",(G121+1095),IF(F121&lt;&gt;"AUT_IDRO",(""),)))</f>
        <v/>
      </c>
      <c r="R121" s="20" t="str">
        <f>IF(L121&lt;&gt;"",(L121+15),(""))</f>
        <v/>
      </c>
      <c r="S121" s="18"/>
    </row>
    <row r="122" spans="1:19" ht="25.5" customHeight="1" x14ac:dyDescent="0.25">
      <c r="A122" s="22"/>
      <c r="B122" s="17"/>
      <c r="C122" s="17"/>
      <c r="D122" s="21"/>
      <c r="E122" s="18"/>
      <c r="F122" s="17"/>
      <c r="G122" s="18"/>
      <c r="H122" s="20" t="str">
        <f>IF(G122="",(""),IF(F122="AUT_PAES",(G122+1825),IF(F122="AUT_IDRO",(""),IF(G122&lt;&gt;"",(G122+365),))))</f>
        <v/>
      </c>
      <c r="I122" s="18"/>
      <c r="J122" s="20" t="str">
        <f>IF(I122="",(""),IF(F122="PC",(I122+1095),IF(F122="DIA_SCIA_ALT_PC",(I122+1095),IF(F122="SCIA",(E122+1095),IF(F122="CILA",(E122+1095),IF(F122="AUT_IDRO",(G122+1095),("")))))))</f>
        <v/>
      </c>
      <c r="K122" s="20" t="str">
        <f>IF(J122&lt;&gt;"",(J122+60),(""))</f>
        <v/>
      </c>
      <c r="L122" s="18"/>
      <c r="M122" s="20" t="str">
        <f>IF(G122="",(""),IF(F122="AUT_IDRO",(G122+1095),(J122)))</f>
        <v/>
      </c>
      <c r="N122" s="18"/>
      <c r="O122" s="20" t="str">
        <f>IF(N122&lt;&gt;"",(N122+365),(""))</f>
        <v/>
      </c>
      <c r="P122" s="20" t="str">
        <f>IF(G122="",(""),IF(F122="AUT_PAES",(G122+2190),IF(F122&lt;&gt;"AUT_PAES",(""))))</f>
        <v/>
      </c>
      <c r="Q122" s="20" t="str">
        <f>IF(G122="",(""),IF(F122="AUT_IDRO",(G122+1095),IF(F122&lt;&gt;"AUT_IDRO",(""),)))</f>
        <v/>
      </c>
      <c r="R122" s="20" t="str">
        <f>IF(L122&lt;&gt;"",(L122+15),(""))</f>
        <v/>
      </c>
      <c r="S122" s="18"/>
    </row>
    <row r="123" spans="1:19" ht="25.5" customHeight="1" x14ac:dyDescent="0.25">
      <c r="A123" s="22"/>
      <c r="B123" s="17"/>
      <c r="C123" s="17"/>
      <c r="D123" s="21"/>
      <c r="E123" s="18"/>
      <c r="F123" s="17"/>
      <c r="G123" s="18"/>
      <c r="H123" s="20" t="str">
        <f>IF(G123="",(""),IF(F123="AUT_PAES",(G123+1825),IF(F123="AUT_IDRO",(""),IF(G123&lt;&gt;"",(G123+365),))))</f>
        <v/>
      </c>
      <c r="I123" s="18"/>
      <c r="J123" s="20" t="str">
        <f>IF(I123="",(""),IF(F123="PC",(I123+1095),IF(F123="DIA_SCIA_ALT_PC",(I123+1095),IF(F123="SCIA",(E123+1095),IF(F123="CILA",(E123+1095),IF(F123="AUT_IDRO",(G123+1095),("")))))))</f>
        <v/>
      </c>
      <c r="K123" s="20" t="str">
        <f>IF(J123&lt;&gt;"",(J123+60),(""))</f>
        <v/>
      </c>
      <c r="L123" s="18"/>
      <c r="M123" s="20" t="str">
        <f>IF(G123="",(""),IF(F123="AUT_IDRO",(G123+1095),(J123)))</f>
        <v/>
      </c>
      <c r="N123" s="18"/>
      <c r="O123" s="20" t="str">
        <f>IF(N123&lt;&gt;"",(N123+365),(""))</f>
        <v/>
      </c>
      <c r="P123" s="20" t="str">
        <f>IF(G123="",(""),IF(F123="AUT_PAES",(G123+2190),IF(F123&lt;&gt;"AUT_PAES",(""))))</f>
        <v/>
      </c>
      <c r="Q123" s="20" t="str">
        <f>IF(G123="",(""),IF(F123="AUT_IDRO",(G123+1095),IF(F123&lt;&gt;"AUT_IDRO",(""),)))</f>
        <v/>
      </c>
      <c r="R123" s="20" t="str">
        <f>IF(L123&lt;&gt;"",(L123+15),(""))</f>
        <v/>
      </c>
      <c r="S123" s="18"/>
    </row>
    <row r="124" spans="1:19" ht="25.5" customHeight="1" x14ac:dyDescent="0.25">
      <c r="A124" s="22"/>
      <c r="B124" s="17"/>
      <c r="C124" s="17"/>
      <c r="D124" s="21"/>
      <c r="E124" s="18"/>
      <c r="F124" s="17"/>
      <c r="G124" s="18"/>
      <c r="H124" s="20" t="str">
        <f>IF(G124="",(""),IF(F124="AUT_PAES",(G124+1825),IF(F124="AUT_IDRO",(""),IF(G124&lt;&gt;"",(G124+365),))))</f>
        <v/>
      </c>
      <c r="I124" s="18"/>
      <c r="J124" s="20" t="str">
        <f>IF(I124="",(""),IF(F124="PC",(I124+1095),IF(F124="DIA_SCIA_ALT_PC",(I124+1095),IF(F124="SCIA",(E124+1095),IF(F124="CILA",(E124+1095),IF(F124="AUT_IDRO",(G124+1095),("")))))))</f>
        <v/>
      </c>
      <c r="K124" s="20" t="str">
        <f>IF(J124&lt;&gt;"",(J124+60),(""))</f>
        <v/>
      </c>
      <c r="L124" s="18"/>
      <c r="M124" s="20" t="str">
        <f>IF(G124="",(""),IF(F124="AUT_IDRO",(G124+1095),(J124)))</f>
        <v/>
      </c>
      <c r="N124" s="18"/>
      <c r="O124" s="20" t="str">
        <f>IF(N124&lt;&gt;"",(N124+365),(""))</f>
        <v/>
      </c>
      <c r="P124" s="20" t="str">
        <f>IF(G124="",(""),IF(F124="AUT_PAES",(G124+2190),IF(F124&lt;&gt;"AUT_PAES",(""))))</f>
        <v/>
      </c>
      <c r="Q124" s="20" t="str">
        <f>IF(G124="",(""),IF(F124="AUT_IDRO",(G124+1095),IF(F124&lt;&gt;"AUT_IDRO",(""),)))</f>
        <v/>
      </c>
      <c r="R124" s="20" t="str">
        <f>IF(L124&lt;&gt;"",(L124+15),(""))</f>
        <v/>
      </c>
      <c r="S124" s="18"/>
    </row>
    <row r="125" spans="1:19" ht="25.5" customHeight="1" x14ac:dyDescent="0.25">
      <c r="A125" s="22"/>
      <c r="B125" s="17"/>
      <c r="C125" s="17"/>
      <c r="D125" s="21"/>
      <c r="E125" s="18"/>
      <c r="F125" s="17"/>
      <c r="G125" s="18"/>
      <c r="H125" s="20" t="str">
        <f>IF(G125="",(""),IF(F125="AUT_PAES",(G125+1825),IF(F125="AUT_IDRO",(""),IF(G125&lt;&gt;"",(G125+365),))))</f>
        <v/>
      </c>
      <c r="I125" s="18"/>
      <c r="J125" s="20" t="str">
        <f>IF(I125="",(""),IF(F125="PC",(I125+1095),IF(F125="DIA_SCIA_ALT_PC",(I125+1095),IF(F125="SCIA",(E125+1095),IF(F125="CILA",(E125+1095),IF(F125="AUT_IDRO",(G125+1095),("")))))))</f>
        <v/>
      </c>
      <c r="K125" s="20" t="str">
        <f>IF(J125&lt;&gt;"",(J125+60),(""))</f>
        <v/>
      </c>
      <c r="L125" s="18"/>
      <c r="M125" s="20" t="str">
        <f>IF(G125="",(""),IF(F125="AUT_IDRO",(G125+1095),(J125)))</f>
        <v/>
      </c>
      <c r="N125" s="18"/>
      <c r="O125" s="20" t="str">
        <f>IF(N125&lt;&gt;"",(N125+365),(""))</f>
        <v/>
      </c>
      <c r="P125" s="20" t="str">
        <f>IF(G125="",(""),IF(F125="AUT_PAES",(G125+2190),IF(F125&lt;&gt;"AUT_PAES",(""))))</f>
        <v/>
      </c>
      <c r="Q125" s="20" t="str">
        <f>IF(G125="",(""),IF(F125="AUT_IDRO",(G125+1095),IF(F125&lt;&gt;"AUT_IDRO",(""),)))</f>
        <v/>
      </c>
      <c r="R125" s="20" t="str">
        <f>IF(L125&lt;&gt;"",(L125+15),(""))</f>
        <v/>
      </c>
      <c r="S125" s="18"/>
    </row>
    <row r="126" spans="1:19" ht="25.5" customHeight="1" x14ac:dyDescent="0.25">
      <c r="A126" s="22"/>
      <c r="B126" s="17"/>
      <c r="C126" s="17"/>
      <c r="D126" s="21"/>
      <c r="E126" s="18"/>
      <c r="F126" s="17"/>
      <c r="G126" s="18"/>
      <c r="H126" s="20" t="str">
        <f>IF(G126="",(""),IF(F126="AUT_PAES",(G126+1825),IF(F126="AUT_IDRO",(""),IF(G126&lt;&gt;"",(G126+365),))))</f>
        <v/>
      </c>
      <c r="I126" s="18"/>
      <c r="J126" s="20" t="str">
        <f>IF(I126="",(""),IF(F126="PC",(I126+1095),IF(F126="DIA_SCIA_ALT_PC",(I126+1095),IF(F126="SCIA",(E126+1095),IF(F126="CILA",(E126+1095),IF(F126="AUT_IDRO",(G126+1095),("")))))))</f>
        <v/>
      </c>
      <c r="K126" s="20" t="str">
        <f>IF(J126&lt;&gt;"",(J126+60),(""))</f>
        <v/>
      </c>
      <c r="L126" s="18"/>
      <c r="M126" s="20" t="str">
        <f>IF(G126="",(""),IF(F126="AUT_IDRO",(G126+1095),(J126)))</f>
        <v/>
      </c>
      <c r="N126" s="18"/>
      <c r="O126" s="20" t="str">
        <f>IF(N126&lt;&gt;"",(N126+365),(""))</f>
        <v/>
      </c>
      <c r="P126" s="20" t="str">
        <f>IF(G126="",(""),IF(F126="AUT_PAES",(G126+2190),IF(F126&lt;&gt;"AUT_PAES",(""))))</f>
        <v/>
      </c>
      <c r="Q126" s="20" t="str">
        <f>IF(G126="",(""),IF(F126="AUT_IDRO",(G126+1095),IF(F126&lt;&gt;"AUT_IDRO",(""),)))</f>
        <v/>
      </c>
      <c r="R126" s="20" t="str">
        <f>IF(L126&lt;&gt;"",(L126+15),(""))</f>
        <v/>
      </c>
      <c r="S126" s="18"/>
    </row>
    <row r="127" spans="1:19" ht="25.5" customHeight="1" x14ac:dyDescent="0.25">
      <c r="A127" s="22"/>
      <c r="B127" s="17"/>
      <c r="C127" s="17"/>
      <c r="D127" s="21"/>
      <c r="E127" s="18"/>
      <c r="F127" s="17"/>
      <c r="G127" s="18"/>
      <c r="H127" s="20" t="str">
        <f>IF(G127="",(""),IF(F127="AUT_PAES",(G127+1825),IF(F127="AUT_IDRO",(""),IF(G127&lt;&gt;"",(G127+365),))))</f>
        <v/>
      </c>
      <c r="I127" s="18"/>
      <c r="J127" s="20" t="str">
        <f>IF(I127="",(""),IF(F127="PC",(I127+1095),IF(F127="DIA_SCIA_ALT_PC",(I127+1095),IF(F127="SCIA",(E127+1095),IF(F127="CILA",(E127+1095),IF(F127="AUT_IDRO",(G127+1095),("")))))))</f>
        <v/>
      </c>
      <c r="K127" s="20" t="str">
        <f>IF(J127&lt;&gt;"",(J127+60),(""))</f>
        <v/>
      </c>
      <c r="L127" s="18"/>
      <c r="M127" s="20" t="str">
        <f>IF(G127="",(""),IF(F127="AUT_IDRO",(G127+1095),(J127)))</f>
        <v/>
      </c>
      <c r="N127" s="18"/>
      <c r="O127" s="20" t="str">
        <f>IF(N127&lt;&gt;"",(N127+365),(""))</f>
        <v/>
      </c>
      <c r="P127" s="20" t="str">
        <f>IF(G127="",(""),IF(F127="AUT_PAES",(G127+2190),IF(F127&lt;&gt;"AUT_PAES",(""))))</f>
        <v/>
      </c>
      <c r="Q127" s="20" t="str">
        <f>IF(G127="",(""),IF(F127="AUT_IDRO",(G127+1095),IF(F127&lt;&gt;"AUT_IDRO",(""),)))</f>
        <v/>
      </c>
      <c r="R127" s="20" t="str">
        <f>IF(L127&lt;&gt;"",(L127+15),(""))</f>
        <v/>
      </c>
      <c r="S127" s="18"/>
    </row>
    <row r="128" spans="1:19" ht="25.5" customHeight="1" x14ac:dyDescent="0.25">
      <c r="A128" s="22"/>
      <c r="B128" s="17"/>
      <c r="C128" s="17"/>
      <c r="D128" s="21"/>
      <c r="E128" s="18"/>
      <c r="F128" s="17"/>
      <c r="G128" s="18"/>
      <c r="H128" s="20" t="str">
        <f>IF(G128="",(""),IF(F128="AUT_PAES",(G128+1825),IF(F128="AUT_IDRO",(""),IF(G128&lt;&gt;"",(G128+365),))))</f>
        <v/>
      </c>
      <c r="I128" s="18"/>
      <c r="J128" s="20" t="str">
        <f>IF(I128="",(""),IF(F128="PC",(I128+1095),IF(F128="DIA_SCIA_ALT_PC",(I128+1095),IF(F128="SCIA",(E128+1095),IF(F128="CILA",(E128+1095),IF(F128="AUT_IDRO",(G128+1095),("")))))))</f>
        <v/>
      </c>
      <c r="K128" s="20" t="str">
        <f>IF(J128&lt;&gt;"",(J128+60),(""))</f>
        <v/>
      </c>
      <c r="L128" s="18"/>
      <c r="M128" s="20" t="str">
        <f>IF(G128="",(""),IF(F128="AUT_IDRO",(G128+1095),(J128)))</f>
        <v/>
      </c>
      <c r="N128" s="18"/>
      <c r="O128" s="20" t="str">
        <f>IF(N128&lt;&gt;"",(N128+365),(""))</f>
        <v/>
      </c>
      <c r="P128" s="20" t="str">
        <f>IF(G128="",(""),IF(F128="AUT_PAES",(G128+2190),IF(F128&lt;&gt;"AUT_PAES",(""))))</f>
        <v/>
      </c>
      <c r="Q128" s="20" t="str">
        <f>IF(G128="",(""),IF(F128="AUT_IDRO",(G128+1095),IF(F128&lt;&gt;"AUT_IDRO",(""),)))</f>
        <v/>
      </c>
      <c r="R128" s="20" t="str">
        <f>IF(L128&lt;&gt;"",(L128+15),(""))</f>
        <v/>
      </c>
      <c r="S128" s="18"/>
    </row>
    <row r="129" spans="1:19" ht="25.5" customHeight="1" x14ac:dyDescent="0.25">
      <c r="A129" s="22"/>
      <c r="B129" s="17"/>
      <c r="C129" s="17"/>
      <c r="D129" s="21"/>
      <c r="E129" s="18"/>
      <c r="F129" s="17"/>
      <c r="G129" s="18"/>
      <c r="H129" s="20" t="str">
        <f>IF(G129="",(""),IF(F129="AUT_PAES",(G129+1825),IF(F129="AUT_IDRO",(""),IF(G129&lt;&gt;"",(G129+365),))))</f>
        <v/>
      </c>
      <c r="I129" s="18"/>
      <c r="J129" s="20" t="str">
        <f>IF(I129="",(""),IF(F129="PC",(I129+1095),IF(F129="DIA_SCIA_ALT_PC",(I129+1095),IF(F129="SCIA",(E129+1095),IF(F129="CILA",(E129+1095),IF(F129="AUT_IDRO",(G129+1095),("")))))))</f>
        <v/>
      </c>
      <c r="K129" s="20" t="str">
        <f>IF(J129&lt;&gt;"",(J129+60),(""))</f>
        <v/>
      </c>
      <c r="L129" s="18"/>
      <c r="M129" s="20" t="str">
        <f>IF(G129="",(""),IF(F129="AUT_IDRO",(G129+1095),(J129)))</f>
        <v/>
      </c>
      <c r="N129" s="18"/>
      <c r="O129" s="20" t="str">
        <f>IF(N129&lt;&gt;"",(N129+365),(""))</f>
        <v/>
      </c>
      <c r="P129" s="20" t="str">
        <f>IF(G129="",(""),IF(F129="AUT_PAES",(G129+2190),IF(F129&lt;&gt;"AUT_PAES",(""))))</f>
        <v/>
      </c>
      <c r="Q129" s="20" t="str">
        <f>IF(G129="",(""),IF(F129="AUT_IDRO",(G129+1095),IF(F129&lt;&gt;"AUT_IDRO",(""),)))</f>
        <v/>
      </c>
      <c r="R129" s="20" t="str">
        <f>IF(L129&lt;&gt;"",(L129+15),(""))</f>
        <v/>
      </c>
      <c r="S129" s="18"/>
    </row>
    <row r="130" spans="1:19" ht="25.5" customHeight="1" x14ac:dyDescent="0.25">
      <c r="A130" s="22"/>
      <c r="B130" s="17"/>
      <c r="C130" s="17"/>
      <c r="D130" s="21"/>
      <c r="E130" s="18"/>
      <c r="F130" s="17"/>
      <c r="G130" s="18"/>
      <c r="H130" s="20" t="str">
        <f>IF(G130="",(""),IF(F130="AUT_PAES",(G130+1825),IF(F130="AUT_IDRO",(""),IF(G130&lt;&gt;"",(G130+365),))))</f>
        <v/>
      </c>
      <c r="I130" s="18"/>
      <c r="J130" s="20" t="str">
        <f>IF(I130="",(""),IF(F130="PC",(I130+1095),IF(F130="DIA_SCIA_ALT_PC",(I130+1095),IF(F130="SCIA",(E130+1095),IF(F130="CILA",(E130+1095),IF(F130="AUT_IDRO",(G130+1095),("")))))))</f>
        <v/>
      </c>
      <c r="K130" s="20" t="str">
        <f>IF(J130&lt;&gt;"",(J130+60),(""))</f>
        <v/>
      </c>
      <c r="L130" s="18"/>
      <c r="M130" s="20" t="str">
        <f>IF(G130="",(""),IF(F130="AUT_IDRO",(G130+1095),(J130)))</f>
        <v/>
      </c>
      <c r="N130" s="18"/>
      <c r="O130" s="20" t="str">
        <f>IF(N130&lt;&gt;"",(N130+365),(""))</f>
        <v/>
      </c>
      <c r="P130" s="20" t="str">
        <f>IF(G130="",(""),IF(F130="AUT_PAES",(G130+2190),IF(F130&lt;&gt;"AUT_PAES",(""))))</f>
        <v/>
      </c>
      <c r="Q130" s="20" t="str">
        <f>IF(G130="",(""),IF(F130="AUT_IDRO",(G130+1095),IF(F130&lt;&gt;"AUT_IDRO",(""),)))</f>
        <v/>
      </c>
      <c r="R130" s="20" t="str">
        <f>IF(L130&lt;&gt;"",(L130+15),(""))</f>
        <v/>
      </c>
      <c r="S130" s="18"/>
    </row>
    <row r="131" spans="1:19" ht="25.5" customHeight="1" x14ac:dyDescent="0.25">
      <c r="A131" s="22"/>
      <c r="B131" s="17"/>
      <c r="C131" s="17"/>
      <c r="D131" s="21"/>
      <c r="E131" s="18"/>
      <c r="F131" s="17"/>
      <c r="G131" s="18"/>
      <c r="H131" s="20" t="str">
        <f>IF(G131="",(""),IF(F131="AUT_PAES",(G131+1825),IF(F131="AUT_IDRO",(""),IF(G131&lt;&gt;"",(G131+365),))))</f>
        <v/>
      </c>
      <c r="I131" s="18"/>
      <c r="J131" s="20" t="str">
        <f>IF(I131="",(""),IF(F131="PC",(I131+1095),IF(F131="DIA_SCIA_ALT_PC",(I131+1095),IF(F131="SCIA",(E131+1095),IF(F131="CILA",(E131+1095),IF(F131="AUT_IDRO",(G131+1095),("")))))))</f>
        <v/>
      </c>
      <c r="K131" s="20" t="str">
        <f>IF(J131&lt;&gt;"",(J131+60),(""))</f>
        <v/>
      </c>
      <c r="L131" s="18"/>
      <c r="M131" s="20" t="str">
        <f>IF(G131="",(""),IF(F131="AUT_IDRO",(G131+1095),(J131)))</f>
        <v/>
      </c>
      <c r="N131" s="18"/>
      <c r="O131" s="20" t="str">
        <f>IF(N131&lt;&gt;"",(N131+365),(""))</f>
        <v/>
      </c>
      <c r="P131" s="20" t="str">
        <f>IF(G131="",(""),IF(F131="AUT_PAES",(G131+2190),IF(F131&lt;&gt;"AUT_PAES",(""))))</f>
        <v/>
      </c>
      <c r="Q131" s="20" t="str">
        <f>IF(G131="",(""),IF(F131="AUT_IDRO",(G131+1095),IF(F131&lt;&gt;"AUT_IDRO",(""),)))</f>
        <v/>
      </c>
      <c r="R131" s="20" t="str">
        <f>IF(L131&lt;&gt;"",(L131+15),(""))</f>
        <v/>
      </c>
      <c r="S131" s="18"/>
    </row>
    <row r="132" spans="1:19" ht="25.5" customHeight="1" x14ac:dyDescent="0.25">
      <c r="A132" s="22"/>
      <c r="B132" s="17"/>
      <c r="C132" s="17"/>
      <c r="D132" s="21"/>
      <c r="E132" s="18"/>
      <c r="F132" s="17"/>
      <c r="G132" s="18"/>
      <c r="H132" s="20" t="str">
        <f>IF(G132="",(""),IF(F132="AUT_PAES",(G132+1825),IF(F132="AUT_IDRO",(""),IF(G132&lt;&gt;"",(G132+365),))))</f>
        <v/>
      </c>
      <c r="I132" s="18"/>
      <c r="J132" s="20" t="str">
        <f>IF(I132="",(""),IF(F132="PC",(I132+1095),IF(F132="DIA_SCIA_ALT_PC",(I132+1095),IF(F132="SCIA",(E132+1095),IF(F132="CILA",(E132+1095),IF(F132="AUT_IDRO",(G132+1095),("")))))))</f>
        <v/>
      </c>
      <c r="K132" s="20" t="str">
        <f>IF(J132&lt;&gt;"",(J132+60),(""))</f>
        <v/>
      </c>
      <c r="L132" s="18"/>
      <c r="M132" s="20" t="str">
        <f>IF(G132="",(""),IF(F132="AUT_IDRO",(G132+1095),(J132)))</f>
        <v/>
      </c>
      <c r="N132" s="18"/>
      <c r="O132" s="20" t="str">
        <f>IF(N132&lt;&gt;"",(N132+365),(""))</f>
        <v/>
      </c>
      <c r="P132" s="20" t="str">
        <f>IF(G132="",(""),IF(F132="AUT_PAES",(G132+2190),IF(F132&lt;&gt;"AUT_PAES",(""))))</f>
        <v/>
      </c>
      <c r="Q132" s="20" t="str">
        <f>IF(G132="",(""),IF(F132="AUT_IDRO",(G132+1095),IF(F132&lt;&gt;"AUT_IDRO",(""),)))</f>
        <v/>
      </c>
      <c r="R132" s="20" t="str">
        <f>IF(L132&lt;&gt;"",(L132+15),(""))</f>
        <v/>
      </c>
      <c r="S132" s="18"/>
    </row>
    <row r="133" spans="1:19" ht="25.5" customHeight="1" x14ac:dyDescent="0.25">
      <c r="A133" s="22"/>
      <c r="B133" s="17"/>
      <c r="C133" s="17"/>
      <c r="D133" s="21"/>
      <c r="E133" s="18"/>
      <c r="F133" s="17"/>
      <c r="G133" s="18"/>
      <c r="H133" s="20" t="str">
        <f>IF(G133="",(""),IF(F133="AUT_PAES",(G133+1825),IF(F133="AUT_IDRO",(""),IF(G133&lt;&gt;"",(G133+365),))))</f>
        <v/>
      </c>
      <c r="I133" s="18"/>
      <c r="J133" s="20" t="str">
        <f>IF(I133="",(""),IF(F133="PC",(I133+1095),IF(F133="DIA_SCIA_ALT_PC",(I133+1095),IF(F133="SCIA",(E133+1095),IF(F133="CILA",(E133+1095),IF(F133="AUT_IDRO",(G133+1095),("")))))))</f>
        <v/>
      </c>
      <c r="K133" s="20" t="str">
        <f>IF(J133&lt;&gt;"",(J133+60),(""))</f>
        <v/>
      </c>
      <c r="L133" s="18"/>
      <c r="M133" s="20" t="str">
        <f>IF(G133="",(""),IF(F133="AUT_IDRO",(G133+1095),(J133)))</f>
        <v/>
      </c>
      <c r="N133" s="18"/>
      <c r="O133" s="20" t="str">
        <f>IF(N133&lt;&gt;"",(N133+365),(""))</f>
        <v/>
      </c>
      <c r="P133" s="20" t="str">
        <f>IF(G133="",(""),IF(F133="AUT_PAES",(G133+2190),IF(F133&lt;&gt;"AUT_PAES",(""))))</f>
        <v/>
      </c>
      <c r="Q133" s="20" t="str">
        <f>IF(G133="",(""),IF(F133="AUT_IDRO",(G133+1095),IF(F133&lt;&gt;"AUT_IDRO",(""),)))</f>
        <v/>
      </c>
      <c r="R133" s="20" t="str">
        <f>IF(L133&lt;&gt;"",(L133+15),(""))</f>
        <v/>
      </c>
      <c r="S133" s="18"/>
    </row>
    <row r="134" spans="1:19" ht="25.5" customHeight="1" x14ac:dyDescent="0.25">
      <c r="A134" s="22"/>
      <c r="B134" s="17"/>
      <c r="C134" s="17"/>
      <c r="D134" s="21"/>
      <c r="E134" s="18"/>
      <c r="F134" s="17"/>
      <c r="G134" s="18"/>
      <c r="H134" s="20" t="str">
        <f>IF(G134="",(""),IF(F134="AUT_PAES",(G134+1825),IF(F134="AUT_IDRO",(""),IF(G134&lt;&gt;"",(G134+365),))))</f>
        <v/>
      </c>
      <c r="I134" s="18"/>
      <c r="J134" s="20" t="str">
        <f>IF(I134="",(""),IF(F134="PC",(I134+1095),IF(F134="DIA_SCIA_ALT_PC",(I134+1095),IF(F134="SCIA",(E134+1095),IF(F134="CILA",(E134+1095),IF(F134="AUT_IDRO",(G134+1095),("")))))))</f>
        <v/>
      </c>
      <c r="K134" s="20" t="str">
        <f>IF(J134&lt;&gt;"",(J134+60),(""))</f>
        <v/>
      </c>
      <c r="L134" s="18"/>
      <c r="M134" s="20" t="str">
        <f>IF(G134="",(""),IF(F134="AUT_IDRO",(G134+1095),(J134)))</f>
        <v/>
      </c>
      <c r="N134" s="18"/>
      <c r="O134" s="20" t="str">
        <f>IF(N134&lt;&gt;"",(N134+365),(""))</f>
        <v/>
      </c>
      <c r="P134" s="20" t="str">
        <f>IF(G134="",(""),IF(F134="AUT_PAES",(G134+2190),IF(F134&lt;&gt;"AUT_PAES",(""))))</f>
        <v/>
      </c>
      <c r="Q134" s="20" t="str">
        <f>IF(G134="",(""),IF(F134="AUT_IDRO",(G134+1095),IF(F134&lt;&gt;"AUT_IDRO",(""),)))</f>
        <v/>
      </c>
      <c r="R134" s="20" t="str">
        <f>IF(L134&lt;&gt;"",(L134+15),(""))</f>
        <v/>
      </c>
      <c r="S134" s="18"/>
    </row>
    <row r="135" spans="1:19" ht="25.5" customHeight="1" x14ac:dyDescent="0.25">
      <c r="A135" s="22"/>
      <c r="B135" s="17"/>
      <c r="C135" s="17"/>
      <c r="D135" s="21"/>
      <c r="E135" s="18"/>
      <c r="F135" s="17"/>
      <c r="G135" s="18"/>
      <c r="H135" s="20" t="str">
        <f>IF(G135="",(""),IF(F135="AUT_PAES",(G135+1825),IF(F135="AUT_IDRO",(""),IF(G135&lt;&gt;"",(G135+365),))))</f>
        <v/>
      </c>
      <c r="I135" s="18"/>
      <c r="J135" s="20" t="str">
        <f>IF(I135="",(""),IF(F135="PC",(I135+1095),IF(F135="DIA_SCIA_ALT_PC",(I135+1095),IF(F135="SCIA",(E135+1095),IF(F135="CILA",(E135+1095),IF(F135="AUT_IDRO",(G135+1095),("")))))))</f>
        <v/>
      </c>
      <c r="K135" s="20" t="str">
        <f>IF(J135&lt;&gt;"",(J135+60),(""))</f>
        <v/>
      </c>
      <c r="L135" s="18"/>
      <c r="M135" s="20" t="str">
        <f>IF(G135="",(""),IF(F135="AUT_IDRO",(G135+1095),(J135)))</f>
        <v/>
      </c>
      <c r="N135" s="18"/>
      <c r="O135" s="20" t="str">
        <f>IF(N135&lt;&gt;"",(N135+365),(""))</f>
        <v/>
      </c>
      <c r="P135" s="20" t="str">
        <f>IF(G135="",(""),IF(F135="AUT_PAES",(G135+2190),IF(F135&lt;&gt;"AUT_PAES",(""))))</f>
        <v/>
      </c>
      <c r="Q135" s="20" t="str">
        <f>IF(G135="",(""),IF(F135="AUT_IDRO",(G135+1095),IF(F135&lt;&gt;"AUT_IDRO",(""),)))</f>
        <v/>
      </c>
      <c r="R135" s="20" t="str">
        <f>IF(L135&lt;&gt;"",(L135+15),(""))</f>
        <v/>
      </c>
      <c r="S135" s="18"/>
    </row>
    <row r="136" spans="1:19" ht="25.5" customHeight="1" x14ac:dyDescent="0.25">
      <c r="A136" s="22"/>
      <c r="B136" s="17"/>
      <c r="C136" s="17"/>
      <c r="D136" s="21"/>
      <c r="E136" s="18"/>
      <c r="F136" s="17"/>
      <c r="G136" s="18"/>
      <c r="H136" s="20" t="str">
        <f>IF(G136="",(""),IF(F136="AUT_PAES",(G136+1825),IF(F136="AUT_IDRO",(""),IF(G136&lt;&gt;"",(G136+365),))))</f>
        <v/>
      </c>
      <c r="I136" s="18"/>
      <c r="J136" s="20" t="str">
        <f>IF(I136="",(""),IF(F136="PC",(I136+1095),IF(F136="DIA_SCIA_ALT_PC",(I136+1095),IF(F136="SCIA",(E136+1095),IF(F136="CILA",(E136+1095),IF(F136="AUT_IDRO",(G136+1095),("")))))))</f>
        <v/>
      </c>
      <c r="K136" s="20" t="str">
        <f>IF(J136&lt;&gt;"",(J136+60),(""))</f>
        <v/>
      </c>
      <c r="L136" s="18"/>
      <c r="M136" s="20" t="str">
        <f>IF(G136="",(""),IF(F136="AUT_IDRO",(G136+1095),(J136)))</f>
        <v/>
      </c>
      <c r="N136" s="18"/>
      <c r="O136" s="20" t="str">
        <f>IF(N136&lt;&gt;"",(N136+365),(""))</f>
        <v/>
      </c>
      <c r="P136" s="20" t="str">
        <f>IF(G136="",(""),IF(F136="AUT_PAES",(G136+2190),IF(F136&lt;&gt;"AUT_PAES",(""))))</f>
        <v/>
      </c>
      <c r="Q136" s="20" t="str">
        <f>IF(G136="",(""),IF(F136="AUT_IDRO",(G136+1095),IF(F136&lt;&gt;"AUT_IDRO",(""),)))</f>
        <v/>
      </c>
      <c r="R136" s="20" t="str">
        <f>IF(L136&lt;&gt;"",(L136+15),(""))</f>
        <v/>
      </c>
      <c r="S136" s="18"/>
    </row>
    <row r="137" spans="1:19" ht="25.5" customHeight="1" x14ac:dyDescent="0.25">
      <c r="A137" s="22"/>
      <c r="B137" s="17"/>
      <c r="C137" s="17"/>
      <c r="D137" s="21"/>
      <c r="E137" s="18"/>
      <c r="F137" s="17"/>
      <c r="G137" s="18"/>
      <c r="H137" s="20" t="str">
        <f>IF(G137="",(""),IF(F137="AUT_PAES",(G137+1825),IF(F137="AUT_IDRO",(""),IF(G137&lt;&gt;"",(G137+365),))))</f>
        <v/>
      </c>
      <c r="I137" s="18"/>
      <c r="J137" s="20" t="str">
        <f>IF(I137="",(""),IF(F137="PC",(I137+1095),IF(F137="DIA_SCIA_ALT_PC",(I137+1095),IF(F137="SCIA",(E137+1095),IF(F137="CILA",(E137+1095),IF(F137="AUT_IDRO",(G137+1095),("")))))))</f>
        <v/>
      </c>
      <c r="K137" s="20" t="str">
        <f>IF(J137&lt;&gt;"",(J137+60),(""))</f>
        <v/>
      </c>
      <c r="L137" s="18"/>
      <c r="M137" s="20" t="str">
        <f>IF(G137="",(""),IF(F137="AUT_IDRO",(G137+1095),(J137)))</f>
        <v/>
      </c>
      <c r="N137" s="18"/>
      <c r="O137" s="20" t="str">
        <f>IF(N137&lt;&gt;"",(N137+365),(""))</f>
        <v/>
      </c>
      <c r="P137" s="20" t="str">
        <f>IF(G137="",(""),IF(F137="AUT_PAES",(G137+2190),IF(F137&lt;&gt;"AUT_PAES",(""))))</f>
        <v/>
      </c>
      <c r="Q137" s="20" t="str">
        <f>IF(G137="",(""),IF(F137="AUT_IDRO",(G137+1095),IF(F137&lt;&gt;"AUT_IDRO",(""),)))</f>
        <v/>
      </c>
      <c r="R137" s="20" t="str">
        <f>IF(L137&lt;&gt;"",(L137+15),(""))</f>
        <v/>
      </c>
      <c r="S137" s="18"/>
    </row>
    <row r="138" spans="1:19" ht="25.5" customHeight="1" x14ac:dyDescent="0.25">
      <c r="A138" s="22"/>
      <c r="B138" s="17"/>
      <c r="C138" s="17"/>
      <c r="D138" s="21"/>
      <c r="E138" s="18"/>
      <c r="F138" s="17"/>
      <c r="G138" s="18"/>
      <c r="H138" s="20" t="str">
        <f>IF(G138="",(""),IF(F138="AUT_PAES",(G138+1825),IF(F138="AUT_IDRO",(""),IF(G138&lt;&gt;"",(G138+365),))))</f>
        <v/>
      </c>
      <c r="I138" s="18"/>
      <c r="J138" s="20" t="str">
        <f>IF(I138="",(""),IF(F138="PC",(I138+1095),IF(F138="DIA_SCIA_ALT_PC",(I138+1095),IF(F138="SCIA",(E138+1095),IF(F138="CILA",(E138+1095),IF(F138="AUT_IDRO",(G138+1095),("")))))))</f>
        <v/>
      </c>
      <c r="K138" s="20" t="str">
        <f>IF(J138&lt;&gt;"",(J138+60),(""))</f>
        <v/>
      </c>
      <c r="L138" s="18"/>
      <c r="M138" s="20" t="str">
        <f>IF(G138="",(""),IF(F138="AUT_IDRO",(G138+1095),(J138)))</f>
        <v/>
      </c>
      <c r="N138" s="18"/>
      <c r="O138" s="20" t="str">
        <f>IF(N138&lt;&gt;"",(N138+365),(""))</f>
        <v/>
      </c>
      <c r="P138" s="20" t="str">
        <f>IF(G138="",(""),IF(F138="AUT_PAES",(G138+2190),IF(F138&lt;&gt;"AUT_PAES",(""))))</f>
        <v/>
      </c>
      <c r="Q138" s="20" t="str">
        <f>IF(G138="",(""),IF(F138="AUT_IDRO",(G138+1095),IF(F138&lt;&gt;"AUT_IDRO",(""),)))</f>
        <v/>
      </c>
      <c r="R138" s="20" t="str">
        <f>IF(L138&lt;&gt;"",(L138+15),(""))</f>
        <v/>
      </c>
      <c r="S138" s="18"/>
    </row>
    <row r="139" spans="1:19" ht="25.5" customHeight="1" x14ac:dyDescent="0.25">
      <c r="A139" s="22"/>
      <c r="B139" s="17"/>
      <c r="C139" s="17"/>
      <c r="D139" s="21"/>
      <c r="E139" s="18"/>
      <c r="F139" s="17"/>
      <c r="G139" s="18"/>
      <c r="H139" s="20" t="str">
        <f>IF(G139="",(""),IF(F139="AUT_PAES",(G139+1825),IF(F139="AUT_IDRO",(""),IF(G139&lt;&gt;"",(G139+365),))))</f>
        <v/>
      </c>
      <c r="I139" s="18"/>
      <c r="J139" s="20" t="str">
        <f>IF(I139="",(""),IF(F139="PC",(I139+1095),IF(F139="DIA_SCIA_ALT_PC",(I139+1095),IF(F139="SCIA",(E139+1095),IF(F139="CILA",(E139+1095),IF(F139="AUT_IDRO",(G139+1095),("")))))))</f>
        <v/>
      </c>
      <c r="K139" s="20" t="str">
        <f>IF(J139&lt;&gt;"",(J139+60),(""))</f>
        <v/>
      </c>
      <c r="L139" s="18"/>
      <c r="M139" s="20" t="str">
        <f>IF(G139="",(""),IF(F139="AUT_IDRO",(G139+1095),(J139)))</f>
        <v/>
      </c>
      <c r="N139" s="18"/>
      <c r="O139" s="20" t="str">
        <f>IF(N139&lt;&gt;"",(N139+365),(""))</f>
        <v/>
      </c>
      <c r="P139" s="20" t="str">
        <f>IF(G139="",(""),IF(F139="AUT_PAES",(G139+2190),IF(F139&lt;&gt;"AUT_PAES",(""))))</f>
        <v/>
      </c>
      <c r="Q139" s="20" t="str">
        <f>IF(G139="",(""),IF(F139="AUT_IDRO",(G139+1095),IF(F139&lt;&gt;"AUT_IDRO",(""),)))</f>
        <v/>
      </c>
      <c r="R139" s="20" t="str">
        <f>IF(L139&lt;&gt;"",(L139+15),(""))</f>
        <v/>
      </c>
      <c r="S139" s="18"/>
    </row>
    <row r="140" spans="1:19" ht="25.5" customHeight="1" x14ac:dyDescent="0.25">
      <c r="A140" s="22"/>
      <c r="B140" s="17"/>
      <c r="C140" s="17"/>
      <c r="D140" s="21"/>
      <c r="E140" s="18"/>
      <c r="F140" s="17"/>
      <c r="G140" s="18"/>
      <c r="H140" s="20" t="str">
        <f>IF(G140="",(""),IF(F140="AUT_PAES",(G140+1825),IF(F140="AUT_IDRO",(""),IF(G140&lt;&gt;"",(G140+365),))))</f>
        <v/>
      </c>
      <c r="I140" s="18"/>
      <c r="J140" s="20" t="str">
        <f>IF(I140="",(""),IF(F140="PC",(I140+1095),IF(F140="DIA_SCIA_ALT_PC",(I140+1095),IF(F140="SCIA",(E140+1095),IF(F140="CILA",(E140+1095),IF(F140="AUT_IDRO",(G140+1095),("")))))))</f>
        <v/>
      </c>
      <c r="K140" s="20" t="str">
        <f>IF(J140&lt;&gt;"",(J140+60),(""))</f>
        <v/>
      </c>
      <c r="L140" s="18"/>
      <c r="M140" s="20" t="str">
        <f>IF(G140="",(""),IF(F140="AUT_IDRO",(G140+1095),(J140)))</f>
        <v/>
      </c>
      <c r="N140" s="18"/>
      <c r="O140" s="20" t="str">
        <f>IF(N140&lt;&gt;"",(N140+365),(""))</f>
        <v/>
      </c>
      <c r="P140" s="20" t="str">
        <f>IF(G140="",(""),IF(F140="AUT_PAES",(G140+2190),IF(F140&lt;&gt;"AUT_PAES",(""))))</f>
        <v/>
      </c>
      <c r="Q140" s="20" t="str">
        <f>IF(G140="",(""),IF(F140="AUT_IDRO",(G140+1095),IF(F140&lt;&gt;"AUT_IDRO",(""),)))</f>
        <v/>
      </c>
      <c r="R140" s="20" t="str">
        <f>IF(L140&lt;&gt;"",(L140+15),(""))</f>
        <v/>
      </c>
      <c r="S140" s="18"/>
    </row>
    <row r="141" spans="1:19" ht="25.5" customHeight="1" x14ac:dyDescent="0.25">
      <c r="A141" s="22"/>
      <c r="B141" s="17"/>
      <c r="C141" s="17"/>
      <c r="D141" s="21"/>
      <c r="E141" s="18"/>
      <c r="F141" s="17"/>
      <c r="G141" s="18"/>
      <c r="H141" s="20" t="str">
        <f>IF(G141="",(""),IF(F141="AUT_PAES",(G141+1825),IF(F141="AUT_IDRO",(""),IF(G141&lt;&gt;"",(G141+365),))))</f>
        <v/>
      </c>
      <c r="I141" s="18"/>
      <c r="J141" s="20" t="str">
        <f>IF(I141="",(""),IF(F141="PC",(I141+1095),IF(F141="DIA_SCIA_ALT_PC",(I141+1095),IF(F141="SCIA",(E141+1095),IF(F141="CILA",(E141+1095),IF(F141="AUT_IDRO",(G141+1095),("")))))))</f>
        <v/>
      </c>
      <c r="K141" s="20" t="str">
        <f>IF(J141&lt;&gt;"",(J141+60),(""))</f>
        <v/>
      </c>
      <c r="L141" s="18"/>
      <c r="M141" s="20" t="str">
        <f>IF(G141="",(""),IF(F141="AUT_IDRO",(G141+1095),(J141)))</f>
        <v/>
      </c>
      <c r="N141" s="18"/>
      <c r="O141" s="20" t="str">
        <f>IF(N141&lt;&gt;"",(N141+365),(""))</f>
        <v/>
      </c>
      <c r="P141" s="20" t="str">
        <f>IF(G141="",(""),IF(F141="AUT_PAES",(G141+2190),IF(F141&lt;&gt;"AUT_PAES",(""))))</f>
        <v/>
      </c>
      <c r="Q141" s="20" t="str">
        <f>IF(G141="",(""),IF(F141="AUT_IDRO",(G141+1095),IF(F141&lt;&gt;"AUT_IDRO",(""),)))</f>
        <v/>
      </c>
      <c r="R141" s="20" t="str">
        <f>IF(L141&lt;&gt;"",(L141+15),(""))</f>
        <v/>
      </c>
      <c r="S141" s="18"/>
    </row>
    <row r="142" spans="1:19" ht="25.5" customHeight="1" x14ac:dyDescent="0.25">
      <c r="A142" s="22"/>
      <c r="B142" s="17"/>
      <c r="C142" s="17"/>
      <c r="D142" s="21"/>
      <c r="E142" s="18"/>
      <c r="F142" s="17"/>
      <c r="G142" s="18"/>
      <c r="H142" s="20" t="str">
        <f>IF(G142="",(""),IF(F142="AUT_PAES",(G142+1825),IF(F142="AUT_IDRO",(""),IF(G142&lt;&gt;"",(G142+365),))))</f>
        <v/>
      </c>
      <c r="I142" s="18"/>
      <c r="J142" s="20" t="str">
        <f>IF(I142="",(""),IF(F142="PC",(I142+1095),IF(F142="DIA_SCIA_ALT_PC",(I142+1095),IF(F142="SCIA",(E142+1095),IF(F142="CILA",(E142+1095),IF(F142="AUT_IDRO",(G142+1095),("")))))))</f>
        <v/>
      </c>
      <c r="K142" s="20" t="str">
        <f>IF(J142&lt;&gt;"",(J142+60),(""))</f>
        <v/>
      </c>
      <c r="L142" s="18"/>
      <c r="M142" s="20" t="str">
        <f>IF(G142="",(""),IF(F142="AUT_IDRO",(G142+1095),(J142)))</f>
        <v/>
      </c>
      <c r="N142" s="18"/>
      <c r="O142" s="20" t="str">
        <f>IF(N142&lt;&gt;"",(N142+365),(""))</f>
        <v/>
      </c>
      <c r="P142" s="20" t="str">
        <f>IF(G142="",(""),IF(F142="AUT_PAES",(G142+2190),IF(F142&lt;&gt;"AUT_PAES",(""))))</f>
        <v/>
      </c>
      <c r="Q142" s="20" t="str">
        <f>IF(G142="",(""),IF(F142="AUT_IDRO",(G142+1095),IF(F142&lt;&gt;"AUT_IDRO",(""),)))</f>
        <v/>
      </c>
      <c r="R142" s="20" t="str">
        <f>IF(L142&lt;&gt;"",(L142+15),(""))</f>
        <v/>
      </c>
      <c r="S142" s="18"/>
    </row>
    <row r="143" spans="1:19" ht="25.5" customHeight="1" x14ac:dyDescent="0.25">
      <c r="A143" s="22"/>
      <c r="B143" s="17"/>
      <c r="C143" s="17"/>
      <c r="D143" s="21"/>
      <c r="E143" s="18"/>
      <c r="F143" s="17"/>
      <c r="G143" s="18"/>
      <c r="H143" s="20" t="str">
        <f>IF(G143="",(""),IF(F143="AUT_PAES",(G143+1825),IF(F143="AUT_IDRO",(""),IF(G143&lt;&gt;"",(G143+365),))))</f>
        <v/>
      </c>
      <c r="I143" s="18"/>
      <c r="J143" s="20" t="str">
        <f>IF(I143="",(""),IF(F143="PC",(I143+1095),IF(F143="DIA_SCIA_ALT_PC",(I143+1095),IF(F143="SCIA",(E143+1095),IF(F143="CILA",(E143+1095),IF(F143="AUT_IDRO",(G143+1095),("")))))))</f>
        <v/>
      </c>
      <c r="K143" s="20" t="str">
        <f>IF(J143&lt;&gt;"",(J143+60),(""))</f>
        <v/>
      </c>
      <c r="L143" s="18"/>
      <c r="M143" s="20" t="str">
        <f>IF(G143="",(""),IF(F143="AUT_IDRO",(G143+1095),(J143)))</f>
        <v/>
      </c>
      <c r="N143" s="18"/>
      <c r="O143" s="20" t="str">
        <f>IF(N143&lt;&gt;"",(N143+365),(""))</f>
        <v/>
      </c>
      <c r="P143" s="20" t="str">
        <f>IF(G143="",(""),IF(F143="AUT_PAES",(G143+2190),IF(F143&lt;&gt;"AUT_PAES",(""))))</f>
        <v/>
      </c>
      <c r="Q143" s="20" t="str">
        <f>IF(G143="",(""),IF(F143="AUT_IDRO",(G143+1095),IF(F143&lt;&gt;"AUT_IDRO",(""),)))</f>
        <v/>
      </c>
      <c r="R143" s="20" t="str">
        <f>IF(L143&lt;&gt;"",(L143+15),(""))</f>
        <v/>
      </c>
      <c r="S143" s="18"/>
    </row>
    <row r="144" spans="1:19" ht="25.5" customHeight="1" x14ac:dyDescent="0.25">
      <c r="A144" s="22"/>
      <c r="B144" s="17"/>
      <c r="C144" s="17"/>
      <c r="D144" s="21"/>
      <c r="E144" s="18"/>
      <c r="F144" s="17"/>
      <c r="G144" s="18"/>
      <c r="H144" s="20" t="str">
        <f>IF(G144="",(""),IF(F144="AUT_PAES",(G144+1825),IF(F144="AUT_IDRO",(""),IF(G144&lt;&gt;"",(G144+365),))))</f>
        <v/>
      </c>
      <c r="I144" s="18"/>
      <c r="J144" s="20" t="str">
        <f>IF(I144="",(""),IF(F144="PC",(I144+1095),IF(F144="DIA_SCIA_ALT_PC",(I144+1095),IF(F144="SCIA",(E144+1095),IF(F144="CILA",(E144+1095),IF(F144="AUT_IDRO",(G144+1095),("")))))))</f>
        <v/>
      </c>
      <c r="K144" s="20" t="str">
        <f>IF(J144&lt;&gt;"",(J144+60),(""))</f>
        <v/>
      </c>
      <c r="L144" s="18"/>
      <c r="M144" s="20" t="str">
        <f>IF(G144="",(""),IF(F144="AUT_IDRO",(G144+1095),(J144)))</f>
        <v/>
      </c>
      <c r="N144" s="18"/>
      <c r="O144" s="20" t="str">
        <f>IF(N144&lt;&gt;"",(N144+365),(""))</f>
        <v/>
      </c>
      <c r="P144" s="20" t="str">
        <f>IF(G144="",(""),IF(F144="AUT_PAES",(G144+2190),IF(F144&lt;&gt;"AUT_PAES",(""))))</f>
        <v/>
      </c>
      <c r="Q144" s="20" t="str">
        <f>IF(G144="",(""),IF(F144="AUT_IDRO",(G144+1095),IF(F144&lt;&gt;"AUT_IDRO",(""),)))</f>
        <v/>
      </c>
      <c r="R144" s="20" t="str">
        <f>IF(L144&lt;&gt;"",(L144+15),(""))</f>
        <v/>
      </c>
      <c r="S144" s="18"/>
    </row>
    <row r="145" spans="1:19" ht="25.5" customHeight="1" x14ac:dyDescent="0.25">
      <c r="A145" s="22"/>
      <c r="B145" s="17"/>
      <c r="C145" s="17"/>
      <c r="D145" s="21"/>
      <c r="E145" s="18"/>
      <c r="F145" s="17"/>
      <c r="G145" s="18"/>
      <c r="H145" s="20" t="str">
        <f>IF(G145="",(""),IF(F145="AUT_PAES",(G145+1825),IF(F145="AUT_IDRO",(""),IF(G145&lt;&gt;"",(G145+365),))))</f>
        <v/>
      </c>
      <c r="I145" s="18"/>
      <c r="J145" s="20" t="str">
        <f>IF(I145="",(""),IF(F145="PC",(I145+1095),IF(F145="DIA_SCIA_ALT_PC",(I145+1095),IF(F145="SCIA",(E145+1095),IF(F145="CILA",(E145+1095),IF(F145="AUT_IDRO",(G145+1095),("")))))))</f>
        <v/>
      </c>
      <c r="K145" s="20" t="str">
        <f>IF(J145&lt;&gt;"",(J145+60),(""))</f>
        <v/>
      </c>
      <c r="L145" s="18"/>
      <c r="M145" s="20" t="str">
        <f>IF(G145="",(""),IF(F145="AUT_IDRO",(G145+1095),(J145)))</f>
        <v/>
      </c>
      <c r="N145" s="18"/>
      <c r="O145" s="20" t="str">
        <f>IF(N145&lt;&gt;"",(N145+365),(""))</f>
        <v/>
      </c>
      <c r="P145" s="20" t="str">
        <f>IF(G145="",(""),IF(F145="AUT_PAES",(G145+2190),IF(F145&lt;&gt;"AUT_PAES",(""))))</f>
        <v/>
      </c>
      <c r="Q145" s="20" t="str">
        <f>IF(G145="",(""),IF(F145="AUT_IDRO",(G145+1095),IF(F145&lt;&gt;"AUT_IDRO",(""),)))</f>
        <v/>
      </c>
      <c r="R145" s="20" t="str">
        <f>IF(L145&lt;&gt;"",(L145+15),(""))</f>
        <v/>
      </c>
      <c r="S145" s="18"/>
    </row>
  </sheetData>
  <sheetProtection sort="0"/>
  <sortState xmlns:xlrd2="http://schemas.microsoft.com/office/spreadsheetml/2017/richdata2" ref="A15:S145">
    <sortCondition ref="B15"/>
  </sortState>
  <conditionalFormatting sqref="H15:H21 H83 H85 H45:H80 H23:H43">
    <cfRule type="expression" dxfId="915" priority="307" stopIfTrue="1">
      <formula>H15&lt;$C$1</formula>
    </cfRule>
    <cfRule type="expression" dxfId="914" priority="332">
      <formula>H15-$C$1&lt;60</formula>
    </cfRule>
  </conditionalFormatting>
  <conditionalFormatting sqref="R15:R21 R83 R85 R45:R80 R23:R43">
    <cfRule type="expression" dxfId="913" priority="274" stopIfTrue="1">
      <formula>S15&lt;&gt;""</formula>
    </cfRule>
    <cfRule type="expression" dxfId="912" priority="301" stopIfTrue="1">
      <formula>R15&lt;$C$1</formula>
    </cfRule>
    <cfRule type="expression" dxfId="911" priority="339">
      <formula>R15-$C$1&lt;30</formula>
    </cfRule>
  </conditionalFormatting>
  <conditionalFormatting sqref="J15:K21 O15:Q21 O83:Q83 J83:K83 J85:K85 O85:Q85 O45:Q80 J45:K80 O23:Q43 J23:K43">
    <cfRule type="expression" dxfId="910" priority="305" stopIfTrue="1">
      <formula>J15&lt;$C$1</formula>
    </cfRule>
    <cfRule type="expression" dxfId="909" priority="333">
      <formula>J15-$C$1&lt;60</formula>
    </cfRule>
  </conditionalFormatting>
  <conditionalFormatting sqref="K15 M15:M21 H15:H21 H83 M83 M85 H85 M45:M80 H45:H80 H23:H43 M23:M43">
    <cfRule type="expression" dxfId="908" priority="281" stopIfTrue="1">
      <formula>I15&lt;&gt;""</formula>
    </cfRule>
  </conditionalFormatting>
  <conditionalFormatting sqref="K16:K21 K83 K85 K45:K80 K23:K43">
    <cfRule type="expression" dxfId="907" priority="277">
      <formula>L16&lt;&gt;""</formula>
    </cfRule>
  </conditionalFormatting>
  <conditionalFormatting sqref="J15:J21 J83 J85 J45:J80 J23:J43">
    <cfRule type="expression" dxfId="906" priority="280" stopIfTrue="1">
      <formula>L15&lt;&gt;""</formula>
    </cfRule>
  </conditionalFormatting>
  <conditionalFormatting sqref="O15:O21 O83 O85 O45:O80 O23:O43">
    <cfRule type="expression" dxfId="905" priority="273" stopIfTrue="1">
      <formula>L15&lt;&gt;""</formula>
    </cfRule>
  </conditionalFormatting>
  <conditionalFormatting sqref="P15:P21 P83 P85 P45:P80 P23:P43">
    <cfRule type="expression" dxfId="904" priority="272" stopIfTrue="1">
      <formula>L15&lt;&gt;""</formula>
    </cfRule>
  </conditionalFormatting>
  <conditionalFormatting sqref="Q15:Q21 Q83 Q85 Q45:Q80 Q23:Q43">
    <cfRule type="expression" dxfId="903" priority="270" stopIfTrue="1">
      <formula>N15&lt;&gt;""</formula>
    </cfRule>
    <cfRule type="expression" dxfId="902" priority="271" stopIfTrue="1">
      <formula>L15&lt;&gt;""</formula>
    </cfRule>
  </conditionalFormatting>
  <conditionalFormatting sqref="M15:M21 M83 M85 M45:M80 M23:M43">
    <cfRule type="expression" dxfId="901" priority="234" stopIfTrue="1">
      <formula>L15&lt;&gt;""</formula>
    </cfRule>
    <cfRule type="expression" dxfId="900" priority="236" stopIfTrue="1">
      <formula>M15&lt;$C$1</formula>
    </cfRule>
    <cfRule type="expression" dxfId="899" priority="237">
      <formula>M15-$C$1&lt;60</formula>
    </cfRule>
  </conditionalFormatting>
  <conditionalFormatting sqref="M136:M145">
    <cfRule type="expression" dxfId="898" priority="35" stopIfTrue="1">
      <formula>L136&lt;&gt;""</formula>
    </cfRule>
    <cfRule type="expression" dxfId="897" priority="36" stopIfTrue="1">
      <formula>M136&lt;$C$1</formula>
    </cfRule>
    <cfRule type="expression" dxfId="896" priority="37">
      <formula>M136-$C$1&lt;60</formula>
    </cfRule>
  </conditionalFormatting>
  <conditionalFormatting sqref="H86:H87">
    <cfRule type="expression" dxfId="895" priority="201" stopIfTrue="1">
      <formula>H86&lt;$C$1</formula>
    </cfRule>
    <cfRule type="expression" dxfId="894" priority="202">
      <formula>H86-$C$1&lt;60</formula>
    </cfRule>
  </conditionalFormatting>
  <conditionalFormatting sqref="R86:R87">
    <cfRule type="expression" dxfId="893" priority="195" stopIfTrue="1">
      <formula>S86&lt;&gt;""</formula>
    </cfRule>
    <cfRule type="expression" dxfId="892" priority="199" stopIfTrue="1">
      <formula>R86&lt;$C$1</formula>
    </cfRule>
    <cfRule type="expression" dxfId="891" priority="204">
      <formula>R86-$C$1&lt;30</formula>
    </cfRule>
  </conditionalFormatting>
  <conditionalFormatting sqref="O86:Q87 J86:K87">
    <cfRule type="expression" dxfId="890" priority="200" stopIfTrue="1">
      <formula>J86&lt;$C$1</formula>
    </cfRule>
    <cfRule type="expression" dxfId="889" priority="203">
      <formula>J86-$C$1&lt;60</formula>
    </cfRule>
  </conditionalFormatting>
  <conditionalFormatting sqref="H86:H87 M86:M87">
    <cfRule type="expression" dxfId="888" priority="198" stopIfTrue="1">
      <formula>I86&lt;&gt;""</formula>
    </cfRule>
  </conditionalFormatting>
  <conditionalFormatting sqref="K86:K87">
    <cfRule type="expression" dxfId="887" priority="196">
      <formula>L86&lt;&gt;""</formula>
    </cfRule>
  </conditionalFormatting>
  <conditionalFormatting sqref="J86:J87">
    <cfRule type="expression" dxfId="886" priority="197" stopIfTrue="1">
      <formula>L86&lt;&gt;""</formula>
    </cfRule>
  </conditionalFormatting>
  <conditionalFormatting sqref="O86:O87">
    <cfRule type="expression" dxfId="885" priority="194" stopIfTrue="1">
      <formula>L86&lt;&gt;""</formula>
    </cfRule>
  </conditionalFormatting>
  <conditionalFormatting sqref="P86:P87">
    <cfRule type="expression" dxfId="884" priority="193" stopIfTrue="1">
      <formula>L86&lt;&gt;""</formula>
    </cfRule>
  </conditionalFormatting>
  <conditionalFormatting sqref="Q86:Q87">
    <cfRule type="expression" dxfId="883" priority="191" stopIfTrue="1">
      <formula>N86&lt;&gt;""</formula>
    </cfRule>
    <cfRule type="expression" dxfId="882" priority="192" stopIfTrue="1">
      <formula>L86&lt;&gt;""</formula>
    </cfRule>
  </conditionalFormatting>
  <conditionalFormatting sqref="M86:M87">
    <cfRule type="expression" dxfId="881" priority="188" stopIfTrue="1">
      <formula>L86&lt;&gt;""</formula>
    </cfRule>
    <cfRule type="expression" dxfId="880" priority="189" stopIfTrue="1">
      <formula>M86&lt;$C$1</formula>
    </cfRule>
    <cfRule type="expression" dxfId="879" priority="190">
      <formula>M86-$C$1&lt;60</formula>
    </cfRule>
  </conditionalFormatting>
  <conditionalFormatting sqref="H88:H97">
    <cfRule type="expression" dxfId="878" priority="184" stopIfTrue="1">
      <formula>H88&lt;$C$1</formula>
    </cfRule>
    <cfRule type="expression" dxfId="877" priority="185">
      <formula>H88-$C$1&lt;60</formula>
    </cfRule>
  </conditionalFormatting>
  <conditionalFormatting sqref="R88:R97">
    <cfRule type="expression" dxfId="876" priority="178" stopIfTrue="1">
      <formula>S88&lt;&gt;""</formula>
    </cfRule>
    <cfRule type="expression" dxfId="875" priority="182" stopIfTrue="1">
      <formula>R88&lt;$C$1</formula>
    </cfRule>
    <cfRule type="expression" dxfId="874" priority="187">
      <formula>R88-$C$1&lt;30</formula>
    </cfRule>
  </conditionalFormatting>
  <conditionalFormatting sqref="O88:Q97 J88:K97">
    <cfRule type="expression" dxfId="873" priority="183" stopIfTrue="1">
      <formula>J88&lt;$C$1</formula>
    </cfRule>
    <cfRule type="expression" dxfId="872" priority="186">
      <formula>J88-$C$1&lt;60</formula>
    </cfRule>
  </conditionalFormatting>
  <conditionalFormatting sqref="H88:H97 M88:M97">
    <cfRule type="expression" dxfId="871" priority="181" stopIfTrue="1">
      <formula>I88&lt;&gt;""</formula>
    </cfRule>
  </conditionalFormatting>
  <conditionalFormatting sqref="K88:K97">
    <cfRule type="expression" dxfId="870" priority="179">
      <formula>L88&lt;&gt;""</formula>
    </cfRule>
  </conditionalFormatting>
  <conditionalFormatting sqref="J88:J97">
    <cfRule type="expression" dxfId="869" priority="180" stopIfTrue="1">
      <formula>L88&lt;&gt;""</formula>
    </cfRule>
  </conditionalFormatting>
  <conditionalFormatting sqref="O88:O97">
    <cfRule type="expression" dxfId="868" priority="177" stopIfTrue="1">
      <formula>L88&lt;&gt;""</formula>
    </cfRule>
  </conditionalFormatting>
  <conditionalFormatting sqref="P88:P97">
    <cfRule type="expression" dxfId="867" priority="176" stopIfTrue="1">
      <formula>L88&lt;&gt;""</formula>
    </cfRule>
  </conditionalFormatting>
  <conditionalFormatting sqref="Q88:Q97">
    <cfRule type="expression" dxfId="866" priority="174" stopIfTrue="1">
      <formula>N88&lt;&gt;""</formula>
    </cfRule>
    <cfRule type="expression" dxfId="865" priority="175" stopIfTrue="1">
      <formula>L88&lt;&gt;""</formula>
    </cfRule>
  </conditionalFormatting>
  <conditionalFormatting sqref="M88:M97">
    <cfRule type="expression" dxfId="864" priority="171" stopIfTrue="1">
      <formula>L88&lt;&gt;""</formula>
    </cfRule>
    <cfRule type="expression" dxfId="863" priority="172" stopIfTrue="1">
      <formula>M88&lt;$C$1</formula>
    </cfRule>
    <cfRule type="expression" dxfId="862" priority="173">
      <formula>M88-$C$1&lt;60</formula>
    </cfRule>
  </conditionalFormatting>
  <conditionalFormatting sqref="H98:H99">
    <cfRule type="expression" dxfId="861" priority="167" stopIfTrue="1">
      <formula>H98&lt;$C$1</formula>
    </cfRule>
    <cfRule type="expression" dxfId="860" priority="168">
      <formula>H98-$C$1&lt;60</formula>
    </cfRule>
  </conditionalFormatting>
  <conditionalFormatting sqref="R98:R99">
    <cfRule type="expression" dxfId="859" priority="161" stopIfTrue="1">
      <formula>S98&lt;&gt;""</formula>
    </cfRule>
    <cfRule type="expression" dxfId="858" priority="165" stopIfTrue="1">
      <formula>R98&lt;$C$1</formula>
    </cfRule>
    <cfRule type="expression" dxfId="857" priority="170">
      <formula>R98-$C$1&lt;30</formula>
    </cfRule>
  </conditionalFormatting>
  <conditionalFormatting sqref="O98:Q99 J98:K99">
    <cfRule type="expression" dxfId="856" priority="166" stopIfTrue="1">
      <formula>J98&lt;$C$1</formula>
    </cfRule>
    <cfRule type="expression" dxfId="855" priority="169">
      <formula>J98-$C$1&lt;60</formula>
    </cfRule>
  </conditionalFormatting>
  <conditionalFormatting sqref="H98:H99 M98:M99">
    <cfRule type="expression" dxfId="854" priority="164" stopIfTrue="1">
      <formula>I98&lt;&gt;""</formula>
    </cfRule>
  </conditionalFormatting>
  <conditionalFormatting sqref="K98:K99">
    <cfRule type="expression" dxfId="853" priority="162">
      <formula>L98&lt;&gt;""</formula>
    </cfRule>
  </conditionalFormatting>
  <conditionalFormatting sqref="J98:J99">
    <cfRule type="expression" dxfId="852" priority="163" stopIfTrue="1">
      <formula>L98&lt;&gt;""</formula>
    </cfRule>
  </conditionalFormatting>
  <conditionalFormatting sqref="O98:O99">
    <cfRule type="expression" dxfId="851" priority="160" stopIfTrue="1">
      <formula>L98&lt;&gt;""</formula>
    </cfRule>
  </conditionalFormatting>
  <conditionalFormatting sqref="P98:P99">
    <cfRule type="expression" dxfId="850" priority="159" stopIfTrue="1">
      <formula>L98&lt;&gt;""</formula>
    </cfRule>
  </conditionalFormatting>
  <conditionalFormatting sqref="Q98:Q99">
    <cfRule type="expression" dxfId="849" priority="157" stopIfTrue="1">
      <formula>N98&lt;&gt;""</formula>
    </cfRule>
    <cfRule type="expression" dxfId="848" priority="158" stopIfTrue="1">
      <formula>L98&lt;&gt;""</formula>
    </cfRule>
  </conditionalFormatting>
  <conditionalFormatting sqref="M98:M99">
    <cfRule type="expression" dxfId="847" priority="154" stopIfTrue="1">
      <formula>L98&lt;&gt;""</formula>
    </cfRule>
    <cfRule type="expression" dxfId="846" priority="155" stopIfTrue="1">
      <formula>M98&lt;$C$1</formula>
    </cfRule>
    <cfRule type="expression" dxfId="845" priority="156">
      <formula>M98-$C$1&lt;60</formula>
    </cfRule>
  </conditionalFormatting>
  <conditionalFormatting sqref="H100:H109">
    <cfRule type="expression" dxfId="844" priority="150" stopIfTrue="1">
      <formula>H100&lt;$C$1</formula>
    </cfRule>
    <cfRule type="expression" dxfId="843" priority="151">
      <formula>H100-$C$1&lt;60</formula>
    </cfRule>
  </conditionalFormatting>
  <conditionalFormatting sqref="R100:R109">
    <cfRule type="expression" dxfId="842" priority="144" stopIfTrue="1">
      <formula>S100&lt;&gt;""</formula>
    </cfRule>
    <cfRule type="expression" dxfId="841" priority="148" stopIfTrue="1">
      <formula>R100&lt;$C$1</formula>
    </cfRule>
    <cfRule type="expression" dxfId="840" priority="153">
      <formula>R100-$C$1&lt;30</formula>
    </cfRule>
  </conditionalFormatting>
  <conditionalFormatting sqref="O100:Q109 J100:K109">
    <cfRule type="expression" dxfId="839" priority="149" stopIfTrue="1">
      <formula>J100&lt;$C$1</formula>
    </cfRule>
    <cfRule type="expression" dxfId="838" priority="152">
      <formula>J100-$C$1&lt;60</formula>
    </cfRule>
  </conditionalFormatting>
  <conditionalFormatting sqref="H100:H109 M100:M109">
    <cfRule type="expression" dxfId="837" priority="147" stopIfTrue="1">
      <formula>I100&lt;&gt;""</formula>
    </cfRule>
  </conditionalFormatting>
  <conditionalFormatting sqref="K100:K109">
    <cfRule type="expression" dxfId="836" priority="145">
      <formula>L100&lt;&gt;""</formula>
    </cfRule>
  </conditionalFormatting>
  <conditionalFormatting sqref="J100:J109">
    <cfRule type="expression" dxfId="835" priority="146" stopIfTrue="1">
      <formula>L100&lt;&gt;""</formula>
    </cfRule>
  </conditionalFormatting>
  <conditionalFormatting sqref="O100:O109">
    <cfRule type="expression" dxfId="834" priority="143" stopIfTrue="1">
      <formula>L100&lt;&gt;""</formula>
    </cfRule>
  </conditionalFormatting>
  <conditionalFormatting sqref="P100:P109">
    <cfRule type="expression" dxfId="833" priority="142" stopIfTrue="1">
      <formula>L100&lt;&gt;""</formula>
    </cfRule>
  </conditionalFormatting>
  <conditionalFormatting sqref="Q100:Q109">
    <cfRule type="expression" dxfId="832" priority="140" stopIfTrue="1">
      <formula>N100&lt;&gt;""</formula>
    </cfRule>
    <cfRule type="expression" dxfId="831" priority="141" stopIfTrue="1">
      <formula>L100&lt;&gt;""</formula>
    </cfRule>
  </conditionalFormatting>
  <conditionalFormatting sqref="M100:M109">
    <cfRule type="expression" dxfId="830" priority="137" stopIfTrue="1">
      <formula>L100&lt;&gt;""</formula>
    </cfRule>
    <cfRule type="expression" dxfId="829" priority="138" stopIfTrue="1">
      <formula>M100&lt;$C$1</formula>
    </cfRule>
    <cfRule type="expression" dxfId="828" priority="139">
      <formula>M100-$C$1&lt;60</formula>
    </cfRule>
  </conditionalFormatting>
  <conditionalFormatting sqref="H110:H111">
    <cfRule type="expression" dxfId="827" priority="133" stopIfTrue="1">
      <formula>H110&lt;$C$1</formula>
    </cfRule>
    <cfRule type="expression" dxfId="826" priority="134">
      <formula>H110-$C$1&lt;60</formula>
    </cfRule>
  </conditionalFormatting>
  <conditionalFormatting sqref="R110:R111">
    <cfRule type="expression" dxfId="825" priority="127" stopIfTrue="1">
      <formula>S110&lt;&gt;""</formula>
    </cfRule>
    <cfRule type="expression" dxfId="824" priority="131" stopIfTrue="1">
      <formula>R110&lt;$C$1</formula>
    </cfRule>
    <cfRule type="expression" dxfId="823" priority="136">
      <formula>R110-$C$1&lt;30</formula>
    </cfRule>
  </conditionalFormatting>
  <conditionalFormatting sqref="O110:Q111 J110:K111">
    <cfRule type="expression" dxfId="822" priority="132" stopIfTrue="1">
      <formula>J110&lt;$C$1</formula>
    </cfRule>
    <cfRule type="expression" dxfId="821" priority="135">
      <formula>J110-$C$1&lt;60</formula>
    </cfRule>
  </conditionalFormatting>
  <conditionalFormatting sqref="H110:H111 M110:M111">
    <cfRule type="expression" dxfId="820" priority="130" stopIfTrue="1">
      <formula>I110&lt;&gt;""</formula>
    </cfRule>
  </conditionalFormatting>
  <conditionalFormatting sqref="K110:K111">
    <cfRule type="expression" dxfId="819" priority="128">
      <formula>L110&lt;&gt;""</formula>
    </cfRule>
  </conditionalFormatting>
  <conditionalFormatting sqref="J110:J111">
    <cfRule type="expression" dxfId="818" priority="129" stopIfTrue="1">
      <formula>L110&lt;&gt;""</formula>
    </cfRule>
  </conditionalFormatting>
  <conditionalFormatting sqref="O110:O111">
    <cfRule type="expression" dxfId="817" priority="126" stopIfTrue="1">
      <formula>L110&lt;&gt;""</formula>
    </cfRule>
  </conditionalFormatting>
  <conditionalFormatting sqref="P110:P111">
    <cfRule type="expression" dxfId="816" priority="125" stopIfTrue="1">
      <formula>L110&lt;&gt;""</formula>
    </cfRule>
  </conditionalFormatting>
  <conditionalFormatting sqref="Q110:Q111">
    <cfRule type="expression" dxfId="815" priority="123" stopIfTrue="1">
      <formula>N110&lt;&gt;""</formula>
    </cfRule>
    <cfRule type="expression" dxfId="814" priority="124" stopIfTrue="1">
      <formula>L110&lt;&gt;""</formula>
    </cfRule>
  </conditionalFormatting>
  <conditionalFormatting sqref="M110:M111">
    <cfRule type="expression" dxfId="813" priority="120" stopIfTrue="1">
      <formula>L110&lt;&gt;""</formula>
    </cfRule>
    <cfRule type="expression" dxfId="812" priority="121" stopIfTrue="1">
      <formula>M110&lt;$C$1</formula>
    </cfRule>
    <cfRule type="expression" dxfId="811" priority="122">
      <formula>M110-$C$1&lt;60</formula>
    </cfRule>
  </conditionalFormatting>
  <conditionalFormatting sqref="H112:H121">
    <cfRule type="expression" dxfId="810" priority="116" stopIfTrue="1">
      <formula>H112&lt;$C$1</formula>
    </cfRule>
    <cfRule type="expression" dxfId="809" priority="117">
      <formula>H112-$C$1&lt;60</formula>
    </cfRule>
  </conditionalFormatting>
  <conditionalFormatting sqref="R112:R121">
    <cfRule type="expression" dxfId="808" priority="110" stopIfTrue="1">
      <formula>S112&lt;&gt;""</formula>
    </cfRule>
    <cfRule type="expression" dxfId="807" priority="114" stopIfTrue="1">
      <formula>R112&lt;$C$1</formula>
    </cfRule>
    <cfRule type="expression" dxfId="806" priority="119">
      <formula>R112-$C$1&lt;30</formula>
    </cfRule>
  </conditionalFormatting>
  <conditionalFormatting sqref="O112:Q121 J112:K121">
    <cfRule type="expression" dxfId="805" priority="115" stopIfTrue="1">
      <formula>J112&lt;$C$1</formula>
    </cfRule>
    <cfRule type="expression" dxfId="804" priority="118">
      <formula>J112-$C$1&lt;60</formula>
    </cfRule>
  </conditionalFormatting>
  <conditionalFormatting sqref="H112:H121 M112:M121">
    <cfRule type="expression" dxfId="803" priority="113" stopIfTrue="1">
      <formula>I112&lt;&gt;""</formula>
    </cfRule>
  </conditionalFormatting>
  <conditionalFormatting sqref="K112:K121">
    <cfRule type="expression" dxfId="802" priority="111">
      <formula>L112&lt;&gt;""</formula>
    </cfRule>
  </conditionalFormatting>
  <conditionalFormatting sqref="J112:J121">
    <cfRule type="expression" dxfId="801" priority="112" stopIfTrue="1">
      <formula>L112&lt;&gt;""</formula>
    </cfRule>
  </conditionalFormatting>
  <conditionalFormatting sqref="O112:O121">
    <cfRule type="expression" dxfId="800" priority="109" stopIfTrue="1">
      <formula>L112&lt;&gt;""</formula>
    </cfRule>
  </conditionalFormatting>
  <conditionalFormatting sqref="P112:P121">
    <cfRule type="expression" dxfId="799" priority="108" stopIfTrue="1">
      <formula>L112&lt;&gt;""</formula>
    </cfRule>
  </conditionalFormatting>
  <conditionalFormatting sqref="Q112:Q121">
    <cfRule type="expression" dxfId="798" priority="106" stopIfTrue="1">
      <formula>N112&lt;&gt;""</formula>
    </cfRule>
    <cfRule type="expression" dxfId="797" priority="107" stopIfTrue="1">
      <formula>L112&lt;&gt;""</formula>
    </cfRule>
  </conditionalFormatting>
  <conditionalFormatting sqref="M112:M121">
    <cfRule type="expression" dxfId="796" priority="103" stopIfTrue="1">
      <formula>L112&lt;&gt;""</formula>
    </cfRule>
    <cfRule type="expression" dxfId="795" priority="104" stopIfTrue="1">
      <formula>M112&lt;$C$1</formula>
    </cfRule>
    <cfRule type="expression" dxfId="794" priority="105">
      <formula>M112-$C$1&lt;60</formula>
    </cfRule>
  </conditionalFormatting>
  <conditionalFormatting sqref="H122:H123">
    <cfRule type="expression" dxfId="793" priority="99" stopIfTrue="1">
      <formula>H122&lt;$C$1</formula>
    </cfRule>
    <cfRule type="expression" dxfId="792" priority="100">
      <formula>H122-$C$1&lt;60</formula>
    </cfRule>
  </conditionalFormatting>
  <conditionalFormatting sqref="R122:R123">
    <cfRule type="expression" dxfId="791" priority="93" stopIfTrue="1">
      <formula>S122&lt;&gt;""</formula>
    </cfRule>
    <cfRule type="expression" dxfId="790" priority="97" stopIfTrue="1">
      <formula>R122&lt;$C$1</formula>
    </cfRule>
    <cfRule type="expression" dxfId="789" priority="102">
      <formula>R122-$C$1&lt;30</formula>
    </cfRule>
  </conditionalFormatting>
  <conditionalFormatting sqref="O122:Q123 J122:K123">
    <cfRule type="expression" dxfId="788" priority="98" stopIfTrue="1">
      <formula>J122&lt;$C$1</formula>
    </cfRule>
    <cfRule type="expression" dxfId="787" priority="101">
      <formula>J122-$C$1&lt;60</formula>
    </cfRule>
  </conditionalFormatting>
  <conditionalFormatting sqref="H122:H123 M122:M123">
    <cfRule type="expression" dxfId="786" priority="96" stopIfTrue="1">
      <formula>I122&lt;&gt;""</formula>
    </cfRule>
  </conditionalFormatting>
  <conditionalFormatting sqref="K122:K123">
    <cfRule type="expression" dxfId="785" priority="94">
      <formula>L122&lt;&gt;""</formula>
    </cfRule>
  </conditionalFormatting>
  <conditionalFormatting sqref="J122:J123">
    <cfRule type="expression" dxfId="784" priority="95" stopIfTrue="1">
      <formula>L122&lt;&gt;""</formula>
    </cfRule>
  </conditionalFormatting>
  <conditionalFormatting sqref="O122:O123">
    <cfRule type="expression" dxfId="783" priority="92" stopIfTrue="1">
      <formula>L122&lt;&gt;""</formula>
    </cfRule>
  </conditionalFormatting>
  <conditionalFormatting sqref="P122:P123">
    <cfRule type="expression" dxfId="782" priority="91" stopIfTrue="1">
      <formula>L122&lt;&gt;""</formula>
    </cfRule>
  </conditionalFormatting>
  <conditionalFormatting sqref="Q122:Q123">
    <cfRule type="expression" dxfId="781" priority="89" stopIfTrue="1">
      <formula>N122&lt;&gt;""</formula>
    </cfRule>
    <cfRule type="expression" dxfId="780" priority="90" stopIfTrue="1">
      <formula>L122&lt;&gt;""</formula>
    </cfRule>
  </conditionalFormatting>
  <conditionalFormatting sqref="M122:M123">
    <cfRule type="expression" dxfId="779" priority="86" stopIfTrue="1">
      <formula>L122&lt;&gt;""</formula>
    </cfRule>
    <cfRule type="expression" dxfId="778" priority="87" stopIfTrue="1">
      <formula>M122&lt;$C$1</formula>
    </cfRule>
    <cfRule type="expression" dxfId="777" priority="88">
      <formula>M122-$C$1&lt;60</formula>
    </cfRule>
  </conditionalFormatting>
  <conditionalFormatting sqref="H124:H133">
    <cfRule type="expression" dxfId="776" priority="82" stopIfTrue="1">
      <formula>H124&lt;$C$1</formula>
    </cfRule>
    <cfRule type="expression" dxfId="775" priority="83">
      <formula>H124-$C$1&lt;60</formula>
    </cfRule>
  </conditionalFormatting>
  <conditionalFormatting sqref="R124:R133">
    <cfRule type="expression" dxfId="774" priority="76" stopIfTrue="1">
      <formula>S124&lt;&gt;""</formula>
    </cfRule>
    <cfRule type="expression" dxfId="773" priority="80" stopIfTrue="1">
      <formula>R124&lt;$C$1</formula>
    </cfRule>
    <cfRule type="expression" dxfId="772" priority="85">
      <formula>R124-$C$1&lt;30</formula>
    </cfRule>
  </conditionalFormatting>
  <conditionalFormatting sqref="O124:Q133 J124:K133">
    <cfRule type="expression" dxfId="771" priority="81" stopIfTrue="1">
      <formula>J124&lt;$C$1</formula>
    </cfRule>
    <cfRule type="expression" dxfId="770" priority="84">
      <formula>J124-$C$1&lt;60</formula>
    </cfRule>
  </conditionalFormatting>
  <conditionalFormatting sqref="H124:H133 M124:M133">
    <cfRule type="expression" dxfId="769" priority="79" stopIfTrue="1">
      <formula>I124&lt;&gt;""</formula>
    </cfRule>
  </conditionalFormatting>
  <conditionalFormatting sqref="K124:K133">
    <cfRule type="expression" dxfId="768" priority="77">
      <formula>L124&lt;&gt;""</formula>
    </cfRule>
  </conditionalFormatting>
  <conditionalFormatting sqref="J124:J133">
    <cfRule type="expression" dxfId="767" priority="78" stopIfTrue="1">
      <formula>L124&lt;&gt;""</formula>
    </cfRule>
  </conditionalFormatting>
  <conditionalFormatting sqref="O124:O133">
    <cfRule type="expression" dxfId="766" priority="75" stopIfTrue="1">
      <formula>L124&lt;&gt;""</formula>
    </cfRule>
  </conditionalFormatting>
  <conditionalFormatting sqref="P124:P133">
    <cfRule type="expression" dxfId="765" priority="74" stopIfTrue="1">
      <formula>L124&lt;&gt;""</formula>
    </cfRule>
  </conditionalFormatting>
  <conditionalFormatting sqref="Q124:Q133">
    <cfRule type="expression" dxfId="764" priority="72" stopIfTrue="1">
      <formula>N124&lt;&gt;""</formula>
    </cfRule>
    <cfRule type="expression" dxfId="763" priority="73" stopIfTrue="1">
      <formula>L124&lt;&gt;""</formula>
    </cfRule>
  </conditionalFormatting>
  <conditionalFormatting sqref="M124:M133">
    <cfRule type="expression" dxfId="762" priority="69" stopIfTrue="1">
      <formula>L124&lt;&gt;""</formula>
    </cfRule>
    <cfRule type="expression" dxfId="761" priority="70" stopIfTrue="1">
      <formula>M124&lt;$C$1</formula>
    </cfRule>
    <cfRule type="expression" dxfId="760" priority="71">
      <formula>M124-$C$1&lt;60</formula>
    </cfRule>
  </conditionalFormatting>
  <conditionalFormatting sqref="H134:H135">
    <cfRule type="expression" dxfId="759" priority="65" stopIfTrue="1">
      <formula>H134&lt;$C$1</formula>
    </cfRule>
    <cfRule type="expression" dxfId="758" priority="66">
      <formula>H134-$C$1&lt;60</formula>
    </cfRule>
  </conditionalFormatting>
  <conditionalFormatting sqref="R134:R135">
    <cfRule type="expression" dxfId="757" priority="59" stopIfTrue="1">
      <formula>S134&lt;&gt;""</formula>
    </cfRule>
    <cfRule type="expression" dxfId="756" priority="63" stopIfTrue="1">
      <formula>R134&lt;$C$1</formula>
    </cfRule>
    <cfRule type="expression" dxfId="755" priority="68">
      <formula>R134-$C$1&lt;30</formula>
    </cfRule>
  </conditionalFormatting>
  <conditionalFormatting sqref="O134:Q135 J134:K135">
    <cfRule type="expression" dxfId="754" priority="64" stopIfTrue="1">
      <formula>J134&lt;$C$1</formula>
    </cfRule>
    <cfRule type="expression" dxfId="753" priority="67">
      <formula>J134-$C$1&lt;60</formula>
    </cfRule>
  </conditionalFormatting>
  <conditionalFormatting sqref="H134:H135 M134:M135">
    <cfRule type="expression" dxfId="752" priority="62" stopIfTrue="1">
      <formula>I134&lt;&gt;""</formula>
    </cfRule>
  </conditionalFormatting>
  <conditionalFormatting sqref="K134:K135">
    <cfRule type="expression" dxfId="751" priority="60">
      <formula>L134&lt;&gt;""</formula>
    </cfRule>
  </conditionalFormatting>
  <conditionalFormatting sqref="J134:J135">
    <cfRule type="expression" dxfId="750" priority="61" stopIfTrue="1">
      <formula>L134&lt;&gt;""</formula>
    </cfRule>
  </conditionalFormatting>
  <conditionalFormatting sqref="O134:O135">
    <cfRule type="expression" dxfId="749" priority="58" stopIfTrue="1">
      <formula>L134&lt;&gt;""</formula>
    </cfRule>
  </conditionalFormatting>
  <conditionalFormatting sqref="P134:P135">
    <cfRule type="expression" dxfId="748" priority="57" stopIfTrue="1">
      <formula>L134&lt;&gt;""</formula>
    </cfRule>
  </conditionalFormatting>
  <conditionalFormatting sqref="Q134:Q135">
    <cfRule type="expression" dxfId="747" priority="55" stopIfTrue="1">
      <formula>N134&lt;&gt;""</formula>
    </cfRule>
    <cfRule type="expression" dxfId="746" priority="56" stopIfTrue="1">
      <formula>L134&lt;&gt;""</formula>
    </cfRule>
  </conditionalFormatting>
  <conditionalFormatting sqref="M134:M135">
    <cfRule type="expression" dxfId="745" priority="52" stopIfTrue="1">
      <formula>L134&lt;&gt;""</formula>
    </cfRule>
    <cfRule type="expression" dxfId="744" priority="53" stopIfTrue="1">
      <formula>M134&lt;$C$1</formula>
    </cfRule>
    <cfRule type="expression" dxfId="743" priority="54">
      <formula>M134-$C$1&lt;60</formula>
    </cfRule>
  </conditionalFormatting>
  <conditionalFormatting sqref="H136:H145">
    <cfRule type="expression" dxfId="742" priority="48" stopIfTrue="1">
      <formula>H136&lt;$C$1</formula>
    </cfRule>
    <cfRule type="expression" dxfId="741" priority="49">
      <formula>H136-$C$1&lt;60</formula>
    </cfRule>
  </conditionalFormatting>
  <conditionalFormatting sqref="R136:R145">
    <cfRule type="expression" dxfId="740" priority="42" stopIfTrue="1">
      <formula>S136&lt;&gt;""</formula>
    </cfRule>
    <cfRule type="expression" dxfId="739" priority="46" stopIfTrue="1">
      <formula>R136&lt;$C$1</formula>
    </cfRule>
    <cfRule type="expression" dxfId="738" priority="51">
      <formula>R136-$C$1&lt;30</formula>
    </cfRule>
  </conditionalFormatting>
  <conditionalFormatting sqref="O136:Q145 J136:K145">
    <cfRule type="expression" dxfId="737" priority="47" stopIfTrue="1">
      <formula>J136&lt;$C$1</formula>
    </cfRule>
    <cfRule type="expression" dxfId="736" priority="50">
      <formula>J136-$C$1&lt;60</formula>
    </cfRule>
  </conditionalFormatting>
  <conditionalFormatting sqref="H136:H145 M136:M145">
    <cfRule type="expression" dxfId="735" priority="45" stopIfTrue="1">
      <formula>I136&lt;&gt;""</formula>
    </cfRule>
  </conditionalFormatting>
  <conditionalFormatting sqref="K136:K145">
    <cfRule type="expression" dxfId="734" priority="43">
      <formula>L136&lt;&gt;""</formula>
    </cfRule>
  </conditionalFormatting>
  <conditionalFormatting sqref="J136:J145">
    <cfRule type="expression" dxfId="733" priority="44" stopIfTrue="1">
      <formula>L136&lt;&gt;""</formula>
    </cfRule>
  </conditionalFormatting>
  <conditionalFormatting sqref="O136:O145">
    <cfRule type="expression" dxfId="732" priority="41" stopIfTrue="1">
      <formula>L136&lt;&gt;""</formula>
    </cfRule>
  </conditionalFormatting>
  <conditionalFormatting sqref="P136:P145">
    <cfRule type="expression" dxfId="731" priority="40" stopIfTrue="1">
      <formula>L136&lt;&gt;""</formula>
    </cfRule>
  </conditionalFormatting>
  <conditionalFormatting sqref="Q136:Q145">
    <cfRule type="expression" dxfId="730" priority="38" stopIfTrue="1">
      <formula>N136&lt;&gt;""</formula>
    </cfRule>
    <cfRule type="expression" dxfId="729" priority="39" stopIfTrue="1">
      <formula>L136&lt;&gt;""</formula>
    </cfRule>
  </conditionalFormatting>
  <conditionalFormatting sqref="H82">
    <cfRule type="expression" dxfId="728" priority="31" stopIfTrue="1">
      <formula>H82&lt;$C$1</formula>
    </cfRule>
    <cfRule type="expression" dxfId="727" priority="32">
      <formula>H82-$C$1&lt;60</formula>
    </cfRule>
  </conditionalFormatting>
  <conditionalFormatting sqref="R82">
    <cfRule type="expression" dxfId="726" priority="25" stopIfTrue="1">
      <formula>S82&lt;&gt;""</formula>
    </cfRule>
    <cfRule type="expression" dxfId="725" priority="29" stopIfTrue="1">
      <formula>R82&lt;$C$1</formula>
    </cfRule>
    <cfRule type="expression" dxfId="724" priority="34">
      <formula>R82-$C$1&lt;30</formula>
    </cfRule>
  </conditionalFormatting>
  <conditionalFormatting sqref="J82:K82 O82:Q82">
    <cfRule type="expression" dxfId="723" priority="30" stopIfTrue="1">
      <formula>J82&lt;$C$1</formula>
    </cfRule>
    <cfRule type="expression" dxfId="722" priority="33">
      <formula>J82-$C$1&lt;60</formula>
    </cfRule>
  </conditionalFormatting>
  <conditionalFormatting sqref="M82 H82">
    <cfRule type="expression" dxfId="721" priority="28" stopIfTrue="1">
      <formula>I82&lt;&gt;""</formula>
    </cfRule>
  </conditionalFormatting>
  <conditionalFormatting sqref="K82">
    <cfRule type="expression" dxfId="720" priority="26">
      <formula>L82&lt;&gt;""</formula>
    </cfRule>
  </conditionalFormatting>
  <conditionalFormatting sqref="J82">
    <cfRule type="expression" dxfId="719" priority="27" stopIfTrue="1">
      <formula>L82&lt;&gt;""</formula>
    </cfRule>
  </conditionalFormatting>
  <conditionalFormatting sqref="O82">
    <cfRule type="expression" dxfId="718" priority="24" stopIfTrue="1">
      <formula>L82&lt;&gt;""</formula>
    </cfRule>
  </conditionalFormatting>
  <conditionalFormatting sqref="P82">
    <cfRule type="expression" dxfId="717" priority="23" stopIfTrue="1">
      <formula>L82&lt;&gt;""</formula>
    </cfRule>
  </conditionalFormatting>
  <conditionalFormatting sqref="Q82">
    <cfRule type="expression" dxfId="716" priority="21" stopIfTrue="1">
      <formula>N82&lt;&gt;""</formula>
    </cfRule>
    <cfRule type="expression" dxfId="715" priority="22" stopIfTrue="1">
      <formula>L82&lt;&gt;""</formula>
    </cfRule>
  </conditionalFormatting>
  <conditionalFormatting sqref="M82">
    <cfRule type="expression" dxfId="714" priority="18" stopIfTrue="1">
      <formula>L82&lt;&gt;""</formula>
    </cfRule>
    <cfRule type="expression" dxfId="713" priority="19" stopIfTrue="1">
      <formula>M82&lt;$C$1</formula>
    </cfRule>
    <cfRule type="expression" dxfId="712" priority="20">
      <formula>M82-$C$1&lt;60</formula>
    </cfRule>
  </conditionalFormatting>
  <conditionalFormatting sqref="H84">
    <cfRule type="expression" dxfId="711" priority="14" stopIfTrue="1">
      <formula>H84&lt;$C$1</formula>
    </cfRule>
    <cfRule type="expression" dxfId="710" priority="15">
      <formula>H84-$C$1&lt;60</formula>
    </cfRule>
  </conditionalFormatting>
  <conditionalFormatting sqref="R84">
    <cfRule type="expression" dxfId="709" priority="8" stopIfTrue="1">
      <formula>S84&lt;&gt;""</formula>
    </cfRule>
    <cfRule type="expression" dxfId="708" priority="12" stopIfTrue="1">
      <formula>R84&lt;$C$1</formula>
    </cfRule>
    <cfRule type="expression" dxfId="707" priority="17">
      <formula>R84-$C$1&lt;30</formula>
    </cfRule>
  </conditionalFormatting>
  <conditionalFormatting sqref="O84:Q84 J84:K84">
    <cfRule type="expression" dxfId="706" priority="13" stopIfTrue="1">
      <formula>J84&lt;$C$1</formula>
    </cfRule>
    <cfRule type="expression" dxfId="705" priority="16">
      <formula>J84-$C$1&lt;60</formula>
    </cfRule>
  </conditionalFormatting>
  <conditionalFormatting sqref="H84 M84">
    <cfRule type="expression" dxfId="704" priority="11" stopIfTrue="1">
      <formula>I84&lt;&gt;""</formula>
    </cfRule>
  </conditionalFormatting>
  <conditionalFormatting sqref="K84">
    <cfRule type="expression" dxfId="703" priority="9">
      <formula>L84&lt;&gt;""</formula>
    </cfRule>
  </conditionalFormatting>
  <conditionalFormatting sqref="J84">
    <cfRule type="expression" dxfId="702" priority="10" stopIfTrue="1">
      <formula>L84&lt;&gt;""</formula>
    </cfRule>
  </conditionalFormatting>
  <conditionalFormatting sqref="O84">
    <cfRule type="expression" dxfId="701" priority="7" stopIfTrue="1">
      <formula>L84&lt;&gt;""</formula>
    </cfRule>
  </conditionalFormatting>
  <conditionalFormatting sqref="P84">
    <cfRule type="expression" dxfId="700" priority="6" stopIfTrue="1">
      <formula>L84&lt;&gt;""</formula>
    </cfRule>
  </conditionalFormatting>
  <conditionalFormatting sqref="Q84">
    <cfRule type="expression" dxfId="699" priority="4" stopIfTrue="1">
      <formula>N84&lt;&gt;""</formula>
    </cfRule>
    <cfRule type="expression" dxfId="698" priority="5" stopIfTrue="1">
      <formula>L84&lt;&gt;""</formula>
    </cfRule>
  </conditionalFormatting>
  <conditionalFormatting sqref="M84">
    <cfRule type="expression" dxfId="697" priority="1" stopIfTrue="1">
      <formula>L84&lt;&gt;""</formula>
    </cfRule>
    <cfRule type="expression" dxfId="696" priority="2" stopIfTrue="1">
      <formula>M84&lt;$C$1</formula>
    </cfRule>
    <cfRule type="expression" dxfId="695" priority="3">
      <formula>M84-$C$1&lt;60</formula>
    </cfRule>
  </conditionalFormatting>
  <dataValidations count="1">
    <dataValidation type="list" allowBlank="1" sqref="F15:F21 F45:F145 F23:F27 F28:F43" xr:uid="{00000000-0002-0000-0000-000000000000}">
      <formula1>TITOLO_EDILIZIO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A6"/>
  <sheetViews>
    <sheetView workbookViewId="0"/>
  </sheetViews>
  <sheetFormatPr defaultRowHeight="15" x14ac:dyDescent="0.25"/>
  <cols>
    <col min="1" max="1" width="16.7109375" customWidth="1"/>
  </cols>
  <sheetData>
    <row r="1" spans="1:1" x14ac:dyDescent="0.25">
      <c r="A1" t="s">
        <v>2</v>
      </c>
    </row>
    <row r="2" spans="1:1" x14ac:dyDescent="0.25">
      <c r="A2" t="s">
        <v>21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17</v>
      </c>
    </row>
    <row r="6" spans="1:1" x14ac:dyDescent="0.25">
      <c r="A6" t="s">
        <v>18</v>
      </c>
    </row>
  </sheetData>
  <sheetProtection password="DB67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/>
  <dimension ref="A1:T82"/>
  <sheetViews>
    <sheetView tabSelected="1" workbookViewId="0">
      <selection activeCell="B2" sqref="B2:B82"/>
    </sheetView>
  </sheetViews>
  <sheetFormatPr defaultRowHeight="15" x14ac:dyDescent="0.25"/>
  <cols>
    <col min="5" max="5" width="10.42578125" bestFit="1" customWidth="1"/>
    <col min="7" max="7" width="10.42578125" bestFit="1" customWidth="1"/>
    <col min="8" max="8" width="10.7109375" bestFit="1" customWidth="1"/>
    <col min="9" max="9" width="10.42578125" bestFit="1" customWidth="1"/>
    <col min="10" max="11" width="10.7109375" bestFit="1" customWidth="1"/>
    <col min="12" max="12" width="10.42578125" bestFit="1" customWidth="1"/>
    <col min="13" max="13" width="10.7109375" bestFit="1" customWidth="1"/>
    <col min="14" max="14" width="10.42578125" bestFit="1" customWidth="1"/>
    <col min="15" max="18" width="10.7109375" bestFit="1" customWidth="1"/>
    <col min="19" max="19" width="10.42578125" bestFit="1" customWidth="1"/>
  </cols>
  <sheetData>
    <row r="1" spans="1:19" s="16" customFormat="1" ht="57.75" customHeight="1" x14ac:dyDescent="0.25">
      <c r="A1" s="11" t="s">
        <v>38</v>
      </c>
      <c r="B1" s="11" t="s">
        <v>6</v>
      </c>
      <c r="C1" s="12" t="s">
        <v>9</v>
      </c>
      <c r="D1" s="12" t="s">
        <v>20</v>
      </c>
      <c r="E1" s="12" t="s">
        <v>16</v>
      </c>
      <c r="F1" s="13" t="s">
        <v>0</v>
      </c>
      <c r="G1" s="13" t="s">
        <v>19</v>
      </c>
      <c r="H1" s="14" t="s">
        <v>28</v>
      </c>
      <c r="I1" s="13" t="s">
        <v>1</v>
      </c>
      <c r="J1" s="14" t="s">
        <v>29</v>
      </c>
      <c r="K1" s="14" t="s">
        <v>30</v>
      </c>
      <c r="L1" s="12" t="s">
        <v>12</v>
      </c>
      <c r="M1" s="15" t="s">
        <v>5</v>
      </c>
      <c r="N1" s="13" t="s">
        <v>14</v>
      </c>
      <c r="O1" s="15" t="s">
        <v>15</v>
      </c>
      <c r="P1" s="15" t="s">
        <v>7</v>
      </c>
      <c r="Q1" s="15" t="s">
        <v>11</v>
      </c>
      <c r="R1" s="15" t="s">
        <v>31</v>
      </c>
      <c r="S1" s="13" t="s">
        <v>13</v>
      </c>
    </row>
    <row r="2" spans="1:19" s="3" customFormat="1" ht="25.5" customHeight="1" x14ac:dyDescent="0.25">
      <c r="A2" s="22">
        <v>1508</v>
      </c>
      <c r="B2" s="17" t="s">
        <v>55</v>
      </c>
      <c r="C2" s="17" t="s">
        <v>36</v>
      </c>
      <c r="D2" s="21"/>
      <c r="E2" s="18">
        <v>42368</v>
      </c>
      <c r="F2" s="17" t="s">
        <v>21</v>
      </c>
      <c r="G2" s="18">
        <v>42368</v>
      </c>
      <c r="H2" s="20">
        <f>IF(G2="",(""),IF(F2="AUT_PAES",(G2+1825),IF(F2="AUT_IDRO",(""),IF(G2&lt;&gt;"",(G2+365),))))</f>
        <v>42733</v>
      </c>
      <c r="I2" s="18">
        <v>42452</v>
      </c>
      <c r="J2" s="20">
        <f>IF(I2="",(""),IF(F2="PC",(I2+1095),IF(F2="DIA_SCIA_ALT_PC",(I2+1095),IF(F2="SCIA",(E2+1095),IF(F2="CILA",(E2+1095),IF(F2="AUT_IDRO",(G2+1095),("")))))))</f>
        <v>43547</v>
      </c>
      <c r="K2" s="20">
        <f>IF(J2&lt;&gt;"",(J2+60),(""))</f>
        <v>43607</v>
      </c>
      <c r="L2" s="18"/>
      <c r="M2" s="20">
        <f>IF(G2="",(""),IF(F2="AUT_IDRO",(G2+1095),(J2)))</f>
        <v>43547</v>
      </c>
      <c r="N2" s="18"/>
      <c r="O2" s="20" t="str">
        <f>IF(N2&lt;&gt;"",(N2+365),(""))</f>
        <v/>
      </c>
      <c r="P2" s="20" t="str">
        <f>IF(G2="",(""),IF(F2="AUT_PAES",(G2+2190),IF(F2&lt;&gt;"AUT_PAES",(""))))</f>
        <v/>
      </c>
      <c r="Q2" s="20" t="str">
        <f>IF(G2="",(""),IF(F2="AUT_IDRO",(G2+1095),IF(F2&lt;&gt;"AUT_IDRO",(""),)))</f>
        <v/>
      </c>
      <c r="R2" s="20" t="str">
        <f>IF(L2&lt;&gt;"",(L2+15),(""))</f>
        <v/>
      </c>
      <c r="S2" s="18"/>
    </row>
    <row r="3" spans="1:19" s="3" customFormat="1" ht="25.5" customHeight="1" x14ac:dyDescent="0.25">
      <c r="A3" s="22">
        <v>1508</v>
      </c>
      <c r="B3" s="17" t="s">
        <v>55</v>
      </c>
      <c r="C3" s="17" t="s">
        <v>36</v>
      </c>
      <c r="D3" s="21" t="s">
        <v>56</v>
      </c>
      <c r="E3" s="18">
        <v>42215</v>
      </c>
      <c r="F3" s="17" t="s">
        <v>17</v>
      </c>
      <c r="G3" s="18">
        <v>42368</v>
      </c>
      <c r="H3" s="20">
        <f>IF(G3="",(""),IF(F3="AUT_PAES",(G3+1825),IF(F3="AUT_IDRO",(""),IF(G3&lt;&gt;"",(G3+365),))))</f>
        <v>44193</v>
      </c>
      <c r="I3" s="18">
        <v>42452</v>
      </c>
      <c r="J3" s="20" t="str">
        <f>IF(I3="",(""),IF(F3="PC",(I3+1095),IF(F3="DIA_SCIA_ALT_PC",(I3+1095),IF(F3="SCIA",(E3+1095),IF(F3="CILA",(E3+1095),IF(F3="AUT_IDRO",(G3+1095),("")))))))</f>
        <v/>
      </c>
      <c r="K3" s="20" t="str">
        <f>IF(J3&lt;&gt;"",(J3+60),(""))</f>
        <v/>
      </c>
      <c r="L3" s="18"/>
      <c r="M3" s="20" t="str">
        <f>IF(G3="",(""),IF(F3="AUT_IDRO",(G3+1095),(J3)))</f>
        <v/>
      </c>
      <c r="N3" s="18"/>
      <c r="O3" s="20" t="str">
        <f>IF(N3&lt;&gt;"",(N3+365),(""))</f>
        <v/>
      </c>
      <c r="P3" s="20">
        <f>IF(G3="",(""),IF(F3="AUT_PAES",(G3+2190),IF(F3&lt;&gt;"AUT_PAES",(""))))</f>
        <v>44558</v>
      </c>
      <c r="Q3" s="20" t="str">
        <f>IF(G3="",(""),IF(F3="AUT_IDRO",(G3+1095),IF(F3&lt;&gt;"AUT_IDRO",(""),)))</f>
        <v/>
      </c>
      <c r="R3" s="20" t="str">
        <f>IF(L3&lt;&gt;"",(L3+15),(""))</f>
        <v/>
      </c>
      <c r="S3" s="18"/>
    </row>
    <row r="4" spans="1:19" s="3" customFormat="1" ht="25.5" customHeight="1" x14ac:dyDescent="0.25">
      <c r="A4" s="22">
        <v>1508</v>
      </c>
      <c r="B4" s="17" t="s">
        <v>55</v>
      </c>
      <c r="C4" s="17" t="s">
        <v>57</v>
      </c>
      <c r="D4" s="21"/>
      <c r="E4" s="18">
        <v>42430</v>
      </c>
      <c r="F4" s="17" t="s">
        <v>17</v>
      </c>
      <c r="G4" s="18"/>
      <c r="H4" s="20" t="str">
        <f>IF(G4="",(""),IF(F4="AUT_PAES",(G4+1825),IF(F4="AUT_IDRO",(""),IF(G4&lt;&gt;"",(G4+365),))))</f>
        <v/>
      </c>
      <c r="I4" s="18"/>
      <c r="J4" s="20" t="str">
        <f>IF(I4="",(""),IF(F4="PC",(I4+1095),IF(F4="DIA_SCIA_ALT_PC",(I4+1095),IF(F4="SCIA",(E4+1095),IF(F4="CILA",(E4+1095),IF(F4="AUT_IDRO",(G4+1095),("")))))))</f>
        <v/>
      </c>
      <c r="K4" s="20" t="str">
        <f>IF(J4&lt;&gt;"",(J4+60),(""))</f>
        <v/>
      </c>
      <c r="L4" s="18"/>
      <c r="M4" s="20" t="str">
        <f>IF(G4="",(""),IF(F4="AUT_IDRO",(G4+1095),(J4)))</f>
        <v/>
      </c>
      <c r="N4" s="18"/>
      <c r="O4" s="20" t="str">
        <f>IF(N4&lt;&gt;"",(N4+365),(""))</f>
        <v/>
      </c>
      <c r="P4" s="20" t="str">
        <f>IF(G4="",(""),IF(F4="AUT_PAES",(G4+2190),IF(F4&lt;&gt;"AUT_PAES",(""))))</f>
        <v/>
      </c>
      <c r="Q4" s="20" t="str">
        <f>IF(G4="",(""),IF(F4="AUT_IDRO",(G4+1095),IF(F4&lt;&gt;"AUT_IDRO",(""),)))</f>
        <v/>
      </c>
      <c r="R4" s="20" t="str">
        <f>IF(L4&lt;&gt;"",(L4+15),(""))</f>
        <v/>
      </c>
      <c r="S4" s="18"/>
    </row>
    <row r="5" spans="1:19" s="3" customFormat="1" ht="25.5" customHeight="1" x14ac:dyDescent="0.25">
      <c r="A5" s="22">
        <v>1023</v>
      </c>
      <c r="B5" s="17" t="s">
        <v>35</v>
      </c>
      <c r="C5" s="17" t="s">
        <v>36</v>
      </c>
      <c r="D5" s="21" t="s">
        <v>37</v>
      </c>
      <c r="E5" s="18">
        <v>41596</v>
      </c>
      <c r="F5" s="17" t="s">
        <v>2</v>
      </c>
      <c r="G5" s="18">
        <v>42800</v>
      </c>
      <c r="H5" s="20">
        <f>IF(G5="",(""),IF(F5="AUT_PAES",(G5+1825),IF(F5="AUT_IDRO",(""),IF(G5&lt;&gt;"",(G5+365),))))</f>
        <v>43165</v>
      </c>
      <c r="I5" s="18">
        <v>42851</v>
      </c>
      <c r="J5" s="20">
        <f>IF(I5="",(""),IF(F5="PC",(I5+1095),IF(F5="DIA_SCIA_ALT_PC",(I5+1095),IF(F5="SCIA",(E5+1095),IF(F5="CILA",(E5+1095),IF(F5="AUT_IDRO",(G5+1095),("")))))))</f>
        <v>43946</v>
      </c>
      <c r="K5" s="20">
        <f>IF(J5&lt;&gt;"",(J5+60),(""))</f>
        <v>44006</v>
      </c>
      <c r="L5" s="18">
        <v>43528</v>
      </c>
      <c r="M5" s="20">
        <f>IF(G5="",(""),IF(F5="AUT_IDRO",(G5+1095),(J5)))</f>
        <v>43946</v>
      </c>
      <c r="N5" s="18"/>
      <c r="O5" s="20" t="str">
        <f>IF(N5&lt;&gt;"",(N5+365),(""))</f>
        <v/>
      </c>
      <c r="P5" s="20" t="str">
        <f>IF(G5="",(""),IF(F5="AUT_PAES",(G5+2190),IF(F5&lt;&gt;"AUT_PAES",(""))))</f>
        <v/>
      </c>
      <c r="Q5" s="20" t="str">
        <f>IF(G5="",(""),IF(F5="AUT_IDRO",(G5+1095),IF(F5&lt;&gt;"AUT_IDRO",(""),)))</f>
        <v/>
      </c>
      <c r="R5" s="20">
        <f>IF(L5&lt;&gt;"",(L5+15),(""))</f>
        <v>43543</v>
      </c>
      <c r="S5" s="18">
        <v>43528</v>
      </c>
    </row>
    <row r="6" spans="1:19" s="3" customFormat="1" ht="25.5" customHeight="1" x14ac:dyDescent="0.25">
      <c r="A6" s="22">
        <v>1023</v>
      </c>
      <c r="B6" s="17" t="s">
        <v>35</v>
      </c>
      <c r="C6" s="17" t="s">
        <v>36</v>
      </c>
      <c r="D6" s="21" t="s">
        <v>39</v>
      </c>
      <c r="E6" s="18">
        <v>41590</v>
      </c>
      <c r="F6" s="17" t="s">
        <v>17</v>
      </c>
      <c r="G6" s="18">
        <v>42800</v>
      </c>
      <c r="H6" s="20">
        <f>IF(G6="",(""),IF(F6="AUT_PAES",(G6+1825),IF(F6="AUT_IDRO",(""),IF(G6&lt;&gt;"",(G6+365),))))</f>
        <v>44625</v>
      </c>
      <c r="I6" s="18">
        <v>42851</v>
      </c>
      <c r="J6" s="20" t="str">
        <f>IF(I6="",(""),IF(F6="PC",(I6+1095),IF(F6="DIA_SCIA_ALT_PC",(I6+1095),IF(F6="SCIA",(E6+1095),IF(F6="CILA",(E6+1095),IF(F6="AUT_IDRO",(G6+1095),("")))))))</f>
        <v/>
      </c>
      <c r="K6" s="20" t="str">
        <f>IF(J6&lt;&gt;"",(J6+60),(""))</f>
        <v/>
      </c>
      <c r="L6" s="18"/>
      <c r="M6" s="20" t="str">
        <f>IF(G6="",(""),IF(F6="AUT_IDRO",(G6+1095),(J6)))</f>
        <v/>
      </c>
      <c r="N6" s="18"/>
      <c r="O6" s="20" t="str">
        <f>IF(N6&lt;&gt;"",(N6+365),(""))</f>
        <v/>
      </c>
      <c r="P6" s="20">
        <f>IF(G6="",(""),IF(F6="AUT_PAES",(G6+2190),IF(F6&lt;&gt;"AUT_PAES",(""))))</f>
        <v>44990</v>
      </c>
      <c r="Q6" s="20" t="str">
        <f>IF(G6="",(""),IF(F6="AUT_IDRO",(G6+1095),IF(F6&lt;&gt;"AUT_IDRO",(""),)))</f>
        <v/>
      </c>
      <c r="R6" s="20" t="str">
        <f>IF(L6&lt;&gt;"",(L6+15),(""))</f>
        <v/>
      </c>
      <c r="S6" s="18"/>
    </row>
    <row r="7" spans="1:19" s="3" customFormat="1" ht="25.5" customHeight="1" x14ac:dyDescent="0.25">
      <c r="A7" s="22">
        <v>1602</v>
      </c>
      <c r="B7" s="17" t="s">
        <v>98</v>
      </c>
      <c r="C7" s="17" t="s">
        <v>32</v>
      </c>
      <c r="D7" s="21" t="s">
        <v>99</v>
      </c>
      <c r="E7" s="18">
        <v>42689</v>
      </c>
      <c r="F7" s="17" t="s">
        <v>21</v>
      </c>
      <c r="G7" s="18"/>
      <c r="H7" s="20" t="str">
        <f>IF(G7="",(""),IF(F7="AUT_PAES",(G7+1825),IF(F7="AUT_IDRO",(""),IF(G7&lt;&gt;"",(G7+365),))))</f>
        <v/>
      </c>
      <c r="I7" s="18"/>
      <c r="J7" s="20" t="str">
        <f>IF(I7="",(""),IF(F7="PC",(I7+1095),IF(F7="DIA_SCIA_ALT_PC",(I7+1095),IF(F7="SCIA",(E7+1095),IF(F7="CILA",(E7+1095),IF(F7="AUT_IDRO",(G7+1095),("")))))))</f>
        <v/>
      </c>
      <c r="K7" s="20" t="str">
        <f>IF(J7&lt;&gt;"",(J7+60),(""))</f>
        <v/>
      </c>
      <c r="L7" s="18"/>
      <c r="M7" s="20" t="str">
        <f>IF(G7="",(""),IF(F7="AUT_IDRO",(G7+1095),(J7)))</f>
        <v/>
      </c>
      <c r="N7" s="18"/>
      <c r="O7" s="20" t="str">
        <f>IF(N7&lt;&gt;"",(N7+365),(""))</f>
        <v/>
      </c>
      <c r="P7" s="20" t="str">
        <f>IF(G7="",(""),IF(F7="AUT_PAES",(G7+2190),IF(F7&lt;&gt;"AUT_PAES",(""))))</f>
        <v/>
      </c>
      <c r="Q7" s="20" t="str">
        <f>IF(G7="",(""),IF(F7="AUT_IDRO",(G7+1095),IF(F7&lt;&gt;"AUT_IDRO",(""),)))</f>
        <v/>
      </c>
      <c r="R7" s="20" t="str">
        <f>IF(L7&lt;&gt;"",(L7+15),(""))</f>
        <v/>
      </c>
      <c r="S7" s="18"/>
    </row>
    <row r="8" spans="1:19" s="3" customFormat="1" ht="25.5" customHeight="1" x14ac:dyDescent="0.25">
      <c r="A8" s="26">
        <v>819</v>
      </c>
      <c r="B8" s="27" t="s">
        <v>45</v>
      </c>
      <c r="C8" s="27" t="s">
        <v>46</v>
      </c>
      <c r="D8" s="28" t="s">
        <v>47</v>
      </c>
      <c r="E8" s="29">
        <v>41270</v>
      </c>
      <c r="F8" s="27" t="s">
        <v>2</v>
      </c>
      <c r="G8" s="29">
        <v>41358</v>
      </c>
      <c r="H8" s="24">
        <f>IF(G8="",(""),IF(F8="AUT_PAES",(G8+1825),IF(F8="AUT_IDRO",(""),IF(G8&lt;&gt;"",(G8+365),))))</f>
        <v>41723</v>
      </c>
      <c r="I8" s="29">
        <v>42122</v>
      </c>
      <c r="J8" s="24">
        <f>IF(I8="",(""),IF(F8="PC",(I8+1095),IF(F8="DIA_SCIA_ALT_PC",(I8+1095),IF(F8="SCIA",(E8+1095),IF(F8="CILA",(E8+1095),IF(F8="AUT_IDRO",(G8+1095),("")))))))</f>
        <v>43217</v>
      </c>
      <c r="K8" s="24">
        <f>IF(J8&lt;&gt;"",(J8+60),(""))</f>
        <v>43277</v>
      </c>
      <c r="L8" s="29"/>
      <c r="M8" s="24">
        <f>IF(G8="",(""),IF(F8="AUT_IDRO",(G8+1095),(J8)))</f>
        <v>43217</v>
      </c>
      <c r="N8" s="29"/>
      <c r="O8" s="24" t="str">
        <f>IF(N8&lt;&gt;"",(N8+365),(""))</f>
        <v/>
      </c>
      <c r="P8" s="24" t="str">
        <f>IF(G8="",(""),IF(F8="AUT_PAES",(G8+2190),IF(F8&lt;&gt;"AUT_PAES",(""))))</f>
        <v/>
      </c>
      <c r="Q8" s="24" t="str">
        <f>IF(G8="",(""),IF(F8="AUT_IDRO",(G8+1095),IF(F8&lt;&gt;"AUT_IDRO",(""),)))</f>
        <v/>
      </c>
      <c r="R8" s="24" t="str">
        <f>IF(L8&lt;&gt;"",(L8+15),(""))</f>
        <v/>
      </c>
      <c r="S8" s="29"/>
    </row>
    <row r="9" spans="1:19" s="3" customFormat="1" ht="25.5" customHeight="1" x14ac:dyDescent="0.25">
      <c r="A9" s="22">
        <v>819</v>
      </c>
      <c r="B9" s="17" t="s">
        <v>45</v>
      </c>
      <c r="C9" s="17" t="s">
        <v>138</v>
      </c>
      <c r="D9" s="21" t="s">
        <v>137</v>
      </c>
      <c r="E9" s="18">
        <v>43214</v>
      </c>
      <c r="F9" s="17" t="s">
        <v>3</v>
      </c>
      <c r="G9" s="18">
        <v>43214</v>
      </c>
      <c r="H9" s="20">
        <f>IF(G9="",(""),IF(F9="AUT_PAES",(G9+1825),IF(F9="AUT_IDRO",(""),IF(G9&lt;&gt;"",(G9+365),))))</f>
        <v>43579</v>
      </c>
      <c r="I9" s="18">
        <v>43214</v>
      </c>
      <c r="J9" s="20">
        <f>IF(I9="",(""),IF(F9="PC",(I9+1095),IF(F9="DIA_SCIA_ALT_PC",(I9+1095),IF(F9="SCIA",(E9+1095),IF(F9="CILA",(E9+1095),IF(F9="AUT_IDRO",(G9+1095),("")))))))</f>
        <v>44309</v>
      </c>
      <c r="K9" s="20">
        <f>IF(J9&lt;&gt;"",(J9+60),(""))</f>
        <v>44369</v>
      </c>
      <c r="L9" s="40">
        <v>44259</v>
      </c>
      <c r="M9" s="20">
        <f>IF(G9="",(""),IF(F9="AUT_IDRO",(G9+1095),(J9)))</f>
        <v>44309</v>
      </c>
      <c r="N9" s="18"/>
      <c r="O9" s="20" t="str">
        <f>IF(N9&lt;&gt;"",(N9+365),(""))</f>
        <v/>
      </c>
      <c r="P9" s="20" t="str">
        <f>IF(G9="",(""),IF(F9="AUT_PAES",(G9+2190),IF(F9&lt;&gt;"AUT_PAES",(""))))</f>
        <v/>
      </c>
      <c r="Q9" s="20" t="str">
        <f>IF(G9="",(""),IF(F9="AUT_IDRO",(G9+1095),IF(F9&lt;&gt;"AUT_IDRO",(""),)))</f>
        <v/>
      </c>
      <c r="R9" s="20">
        <f>IF(L9&lt;&gt;"",(L9+15),(""))</f>
        <v>44274</v>
      </c>
      <c r="S9" s="40">
        <v>44298</v>
      </c>
    </row>
    <row r="10" spans="1:19" s="3" customFormat="1" ht="25.5" customHeight="1" x14ac:dyDescent="0.25">
      <c r="A10" s="22">
        <v>819</v>
      </c>
      <c r="B10" s="17" t="s">
        <v>45</v>
      </c>
      <c r="C10" s="17" t="s">
        <v>273</v>
      </c>
      <c r="D10" s="21" t="s">
        <v>272</v>
      </c>
      <c r="E10" s="18">
        <v>44020</v>
      </c>
      <c r="F10" s="17" t="s">
        <v>3</v>
      </c>
      <c r="G10" s="18"/>
      <c r="H10" s="20" t="str">
        <f>IF(G10="",(""),IF(F10="AUT_PAES",(G10+1825),IF(F10="AUT_IDRO",(""),IF(G10&lt;&gt;"",(G10+365),))))</f>
        <v/>
      </c>
      <c r="I10" s="18"/>
      <c r="J10" s="20" t="str">
        <f>IF(I10="",(""),IF(F10="PC",(I10+1095),IF(F10="DIA_SCIA_ALT_PC",(I10+1095),IF(F10="SCIA",(E10+1095),IF(F10="CILA",(E10+1095),IF(F10="AUT_IDRO",(G10+1095),("")))))))</f>
        <v/>
      </c>
      <c r="K10" s="20" t="str">
        <f>IF(J10&lt;&gt;"",(J10+60),(""))</f>
        <v/>
      </c>
      <c r="L10" s="18"/>
      <c r="M10" s="20" t="str">
        <f>IF(G10="",(""),IF(F10="AUT_IDRO",(G10+1095),(J10)))</f>
        <v/>
      </c>
      <c r="N10" s="18"/>
      <c r="O10" s="20" t="str">
        <f>IF(N10&lt;&gt;"",(N10+365),(""))</f>
        <v/>
      </c>
      <c r="P10" s="20" t="str">
        <f>IF(G10="",(""),IF(F10="AUT_PAES",(G10+2190),IF(F10&lt;&gt;"AUT_PAES",(""))))</f>
        <v/>
      </c>
      <c r="Q10" s="20" t="str">
        <f>IF(G10="",(""),IF(F10="AUT_IDRO",(G10+1095),IF(F10&lt;&gt;"AUT_IDRO",(""),)))</f>
        <v/>
      </c>
      <c r="R10" s="20" t="str">
        <f>IF(L10&lt;&gt;"",(L10+15),(""))</f>
        <v/>
      </c>
      <c r="S10" s="18"/>
    </row>
    <row r="11" spans="1:19" s="3" customFormat="1" ht="25.5" customHeight="1" x14ac:dyDescent="0.25">
      <c r="A11" s="22"/>
      <c r="B11" s="17" t="s">
        <v>196</v>
      </c>
      <c r="C11" s="17" t="s">
        <v>173</v>
      </c>
      <c r="D11" s="21"/>
      <c r="E11" s="18"/>
      <c r="F11" s="17" t="s">
        <v>17</v>
      </c>
      <c r="G11" s="18"/>
      <c r="H11" s="20" t="str">
        <f>IF(G11="",(""),IF(F11="AUT_PAES",(G11+1825),IF(F11="AUT_IDRO",(""),IF(G11&lt;&gt;"",(G11+365),))))</f>
        <v/>
      </c>
      <c r="I11" s="18"/>
      <c r="J11" s="20" t="str">
        <f>IF(I11="",(""),IF(F11="PC",(I11+1095),IF(F11="DIA_SCIA_ALT_PC",(I11+1095),IF(F11="SCIA",(E11+1095),IF(F11="CILA",(E11+1095),IF(F11="AUT_IDRO",(G11+1095),("")))))))</f>
        <v/>
      </c>
      <c r="K11" s="20" t="str">
        <f>IF(J11&lt;&gt;"",(J11+60),(""))</f>
        <v/>
      </c>
      <c r="L11" s="18"/>
      <c r="M11" s="20" t="str">
        <f>IF(G11="",(""),IF(F11="AUT_IDRO",(G11+1095),(J11)))</f>
        <v/>
      </c>
      <c r="N11" s="18"/>
      <c r="O11" s="20" t="str">
        <f>IF(N11&lt;&gt;"",(N11+365),(""))</f>
        <v/>
      </c>
      <c r="P11" s="20" t="str">
        <f>IF(G11="",(""),IF(F11="AUT_PAES",(G11+2190),IF(F11&lt;&gt;"AUT_PAES",(""))))</f>
        <v/>
      </c>
      <c r="Q11" s="20" t="str">
        <f>IF(G11="",(""),IF(F11="AUT_IDRO",(G11+1095),IF(F11&lt;&gt;"AUT_IDRO",(""),)))</f>
        <v/>
      </c>
      <c r="R11" s="20" t="str">
        <f>IF(L11&lt;&gt;"",(L11+15),(""))</f>
        <v/>
      </c>
      <c r="S11" s="18"/>
    </row>
    <row r="12" spans="1:19" s="25" customFormat="1" ht="25.5" customHeight="1" x14ac:dyDescent="0.25">
      <c r="A12" s="22"/>
      <c r="B12" s="17" t="s">
        <v>196</v>
      </c>
      <c r="C12" s="17" t="s">
        <v>117</v>
      </c>
      <c r="D12" s="21"/>
      <c r="E12" s="18"/>
      <c r="F12" s="17" t="s">
        <v>3</v>
      </c>
      <c r="G12" s="18"/>
      <c r="H12" s="20" t="str">
        <f>IF(G12="",(""),IF(F12="AUT_PAES",(G12+1825),IF(F12="AUT_IDRO",(""),IF(G12&lt;&gt;"",(G12+365),))))</f>
        <v/>
      </c>
      <c r="I12" s="18"/>
      <c r="J12" s="20" t="str">
        <f>IF(I12="",(""),IF(F12="PC",(I12+1095),IF(F12="DIA_SCIA_ALT_PC",(I12+1095),IF(F12="SCIA",(E12+1095),IF(F12="CILA",(E12+1095),IF(F12="AUT_IDRO",(G12+1095),("")))))))</f>
        <v/>
      </c>
      <c r="K12" s="20" t="str">
        <f>IF(J12&lt;&gt;"",(J12+60),(""))</f>
        <v/>
      </c>
      <c r="L12" s="18"/>
      <c r="M12" s="20" t="str">
        <f>IF(G12="",(""),IF(F12="AUT_IDRO",(G12+1095),(J12)))</f>
        <v/>
      </c>
      <c r="N12" s="18"/>
      <c r="O12" s="20" t="str">
        <f>IF(N12&lt;&gt;"",(N12+365),(""))</f>
        <v/>
      </c>
      <c r="P12" s="20" t="str">
        <f>IF(G12="",(""),IF(F12="AUT_PAES",(G12+2190),IF(F12&lt;&gt;"AUT_PAES",(""))))</f>
        <v/>
      </c>
      <c r="Q12" s="20" t="str">
        <f>IF(G12="",(""),IF(F12="AUT_IDRO",(G12+1095),IF(F12&lt;&gt;"AUT_IDRO",(""),)))</f>
        <v/>
      </c>
      <c r="R12" s="20" t="str">
        <f>IF(L12&lt;&gt;"",(L12+15),(""))</f>
        <v/>
      </c>
      <c r="S12" s="18"/>
    </row>
    <row r="13" spans="1:19" s="25" customFormat="1" ht="25.5" customHeight="1" x14ac:dyDescent="0.25">
      <c r="A13" s="22">
        <v>1410</v>
      </c>
      <c r="B13" s="17" t="s">
        <v>90</v>
      </c>
      <c r="C13" s="17" t="s">
        <v>32</v>
      </c>
      <c r="D13" s="21" t="s">
        <v>78</v>
      </c>
      <c r="E13" s="18">
        <v>42718</v>
      </c>
      <c r="F13" s="17" t="s">
        <v>17</v>
      </c>
      <c r="G13" s="18">
        <v>42969</v>
      </c>
      <c r="H13" s="20">
        <f>IF(G13="",(""),IF(F13="AUT_PAES",(G13+1825),IF(F13="AUT_IDRO",(""),IF(G13&lt;&gt;"",(G13+365),))))</f>
        <v>44794</v>
      </c>
      <c r="I13" s="18">
        <v>43063</v>
      </c>
      <c r="J13" s="20" t="str">
        <f>IF(I13="",(""),IF(F13="PC",(I13+1095),IF(F13="DIA_SCIA_ALT_PC",(I13+1095),IF(F13="SCIA",(E13+1095),IF(F13="CILA",(E13+1095),IF(F13="AUT_IDRO",(G13+1095),("")))))))</f>
        <v/>
      </c>
      <c r="K13" s="20" t="str">
        <f>IF(J13&lt;&gt;"",(J13+60),(""))</f>
        <v/>
      </c>
      <c r="L13" s="18"/>
      <c r="M13" s="20" t="str">
        <f>IF(G13="",(""),IF(F13="AUT_IDRO",(G13+1095),(J13)))</f>
        <v/>
      </c>
      <c r="N13" s="18"/>
      <c r="O13" s="20" t="str">
        <f>IF(N13&lt;&gt;"",(N13+365),(""))</f>
        <v/>
      </c>
      <c r="P13" s="20">
        <f>IF(G13="",(""),IF(F13="AUT_PAES",(G13+2190),IF(F13&lt;&gt;"AUT_PAES",(""))))</f>
        <v>45159</v>
      </c>
      <c r="Q13" s="20" t="str">
        <f>IF(G13="",(""),IF(F13="AUT_IDRO",(G13+1095),IF(F13&lt;&gt;"AUT_IDRO",(""),)))</f>
        <v/>
      </c>
      <c r="R13" s="20" t="str">
        <f>IF(L13&lt;&gt;"",(L13+15),(""))</f>
        <v/>
      </c>
      <c r="S13" s="18"/>
    </row>
    <row r="14" spans="1:19" s="3" customFormat="1" ht="25.5" customHeight="1" x14ac:dyDescent="0.25">
      <c r="A14" s="22">
        <v>1410</v>
      </c>
      <c r="B14" s="17" t="s">
        <v>90</v>
      </c>
      <c r="C14" s="17" t="s">
        <v>32</v>
      </c>
      <c r="D14" s="21" t="s">
        <v>77</v>
      </c>
      <c r="E14" s="18">
        <v>42718</v>
      </c>
      <c r="F14" s="17" t="s">
        <v>21</v>
      </c>
      <c r="G14" s="18">
        <v>43063</v>
      </c>
      <c r="H14" s="20">
        <f>IF(G14="",(""),IF(F14="AUT_PAES",(G14+1825),IF(F14="AUT_IDRO",(""),IF(G14&lt;&gt;"",(G14+365),))))</f>
        <v>43428</v>
      </c>
      <c r="I14" s="18">
        <v>43063</v>
      </c>
      <c r="J14" s="20">
        <f>IF(I14="",(""),IF(F14="PC",(I14+1095),IF(F14="DIA_SCIA_ALT_PC",(I14+1095),IF(F14="SCIA",(E14+1095),IF(F14="CILA",(E14+1095),IF(F14="AUT_IDRO",(G14+1095),("")))))))</f>
        <v>44158</v>
      </c>
      <c r="K14" s="20">
        <f>IF(J14&lt;&gt;"",(J14+60),(""))</f>
        <v>44218</v>
      </c>
      <c r="L14" s="18">
        <v>44181</v>
      </c>
      <c r="M14" s="20">
        <f>IF(G14="",(""),IF(F14="AUT_IDRO",(G14+1095),(J14)))</f>
        <v>44158</v>
      </c>
      <c r="N14" s="18"/>
      <c r="O14" s="20" t="str">
        <f>IF(N14&lt;&gt;"",(N14+365),(""))</f>
        <v/>
      </c>
      <c r="P14" s="20" t="str">
        <f>IF(G14="",(""),IF(F14="AUT_PAES",(G14+2190),IF(F14&lt;&gt;"AUT_PAES",(""))))</f>
        <v/>
      </c>
      <c r="Q14" s="20" t="str">
        <f>IF(G14="",(""),IF(F14="AUT_IDRO",(G14+1095),IF(F14&lt;&gt;"AUT_IDRO",(""),)))</f>
        <v/>
      </c>
      <c r="R14" s="20">
        <f>IF(L14&lt;&gt;"",(L14+15),(""))</f>
        <v>44196</v>
      </c>
      <c r="S14" s="47">
        <v>44181</v>
      </c>
    </row>
    <row r="15" spans="1:19" s="3" customFormat="1" ht="25.5" customHeight="1" x14ac:dyDescent="0.25">
      <c r="A15" s="22">
        <v>1410</v>
      </c>
      <c r="B15" s="17" t="s">
        <v>90</v>
      </c>
      <c r="C15" s="17" t="s">
        <v>219</v>
      </c>
      <c r="D15" s="21" t="s">
        <v>220</v>
      </c>
      <c r="E15" s="18">
        <v>43620</v>
      </c>
      <c r="F15" s="17" t="s">
        <v>17</v>
      </c>
      <c r="G15" s="18">
        <v>43697</v>
      </c>
      <c r="H15" s="41">
        <f>IF(G15="",(""),IF(F15="AUT_PAES",(G15+1825),IF(F15="AUT_IDRO",(""),IF(G15&lt;&gt;"",(G15+365),))))</f>
        <v>45522</v>
      </c>
      <c r="I15" s="40"/>
      <c r="J15" s="41" t="str">
        <f>IF(I15="",(""),IF(F15="PC",(I15+1095),IF(F15="DIA_SCIA_ALT_PC",(I15+1095),IF(F15="SCIA",(E15+1095),IF(F15="CILA",(E15+1095),IF(F15="AUT_IDRO",(G15+1095),("")))))))</f>
        <v/>
      </c>
      <c r="K15" s="41" t="str">
        <f>IF(J15&lt;&gt;"",(J15+60),(""))</f>
        <v/>
      </c>
      <c r="L15" s="40"/>
      <c r="M15" s="41" t="str">
        <f>IF(G15="",(""),IF(F15="AUT_IDRO",(G15+1095),(J15)))</f>
        <v/>
      </c>
      <c r="N15" s="40"/>
      <c r="O15" s="41" t="str">
        <f>IF(N15&lt;&gt;"",(N15+365),(""))</f>
        <v/>
      </c>
      <c r="P15" s="41">
        <f>IF(G15="",(""),IF(F15="AUT_PAES",(G15+2190),IF(F15&lt;&gt;"AUT_PAES",(""))))</f>
        <v>45887</v>
      </c>
      <c r="Q15" s="41" t="str">
        <f>IF(G15="",(""),IF(F15="AUT_IDRO",(G15+1095),IF(F15&lt;&gt;"AUT_IDRO",(""),)))</f>
        <v/>
      </c>
      <c r="R15" s="41" t="str">
        <f>IF(L15&lt;&gt;"",(L15+15),(""))</f>
        <v/>
      </c>
      <c r="S15" s="40"/>
    </row>
    <row r="16" spans="1:19" s="3" customFormat="1" ht="25.5" customHeight="1" x14ac:dyDescent="0.25">
      <c r="A16" s="22">
        <v>1410</v>
      </c>
      <c r="B16" s="17" t="s">
        <v>90</v>
      </c>
      <c r="C16" s="17" t="s">
        <v>219</v>
      </c>
      <c r="D16" s="21" t="s">
        <v>229</v>
      </c>
      <c r="E16" s="18">
        <v>43796</v>
      </c>
      <c r="F16" s="17" t="s">
        <v>17</v>
      </c>
      <c r="G16" s="18"/>
      <c r="H16" s="41" t="str">
        <f>IF(G16="",(""),IF(F16="AUT_PAES",(G16+1825),IF(F16="AUT_IDRO",(""),IF(G16&lt;&gt;"",(G16+365),))))</f>
        <v/>
      </c>
      <c r="I16" s="40"/>
      <c r="J16" s="41" t="str">
        <f>IF(I16="",(""),IF(F16="PC",(I16+1095),IF(F16="DIA_SCIA_ALT_PC",(I16+1095),IF(F16="SCIA",(E16+1095),IF(F16="CILA",(E16+1095),IF(F16="AUT_IDRO",(G16+1095),("")))))))</f>
        <v/>
      </c>
      <c r="K16" s="41" t="str">
        <f>IF(J16&lt;&gt;"",(J16+60),(""))</f>
        <v/>
      </c>
      <c r="L16" s="40"/>
      <c r="M16" s="41" t="str">
        <f>IF(G16="",(""),IF(F16="AUT_IDRO",(G16+1095),(J16)))</f>
        <v/>
      </c>
      <c r="N16" s="40"/>
      <c r="O16" s="41" t="str">
        <f>IF(N16&lt;&gt;"",(N16+365),(""))</f>
        <v/>
      </c>
      <c r="P16" s="41" t="str">
        <f>IF(G16="",(""),IF(F16="AUT_PAES",(G16+2190),IF(F16&lt;&gt;"AUT_PAES",(""))))</f>
        <v/>
      </c>
      <c r="Q16" s="41" t="str">
        <f>IF(G16="",(""),IF(F16="AUT_IDRO",(G16+1095),IF(F16&lt;&gt;"AUT_IDRO",(""),)))</f>
        <v/>
      </c>
      <c r="R16" s="41" t="str">
        <f>IF(L16&lt;&gt;"",(L16+15),(""))</f>
        <v/>
      </c>
      <c r="S16" s="40"/>
    </row>
    <row r="17" spans="1:19" s="3" customFormat="1" ht="25.5" customHeight="1" x14ac:dyDescent="0.25">
      <c r="A17" s="22">
        <v>1410</v>
      </c>
      <c r="B17" s="17" t="s">
        <v>90</v>
      </c>
      <c r="C17" s="17" t="s">
        <v>252</v>
      </c>
      <c r="D17" s="21" t="s">
        <v>253</v>
      </c>
      <c r="E17" s="18">
        <v>43958</v>
      </c>
      <c r="F17" s="17" t="s">
        <v>3</v>
      </c>
      <c r="G17" s="18"/>
      <c r="H17" s="41" t="str">
        <f>IF(G17="",(""),IF(F17="AUT_PAES",(G17+1825),IF(F17="AUT_IDRO",(""),IF(G17&lt;&gt;"",(G17+365),))))</f>
        <v/>
      </c>
      <c r="I17" s="40"/>
      <c r="J17" s="41" t="str">
        <f>IF(I17="",(""),IF(F17="PC",(I17+1095),IF(F17="DIA_SCIA_ALT_PC",(I17+1095),IF(F17="SCIA",(E17+1095),IF(F17="CILA",(E17+1095),IF(F17="AUT_IDRO",(G17+1095),("")))))))</f>
        <v/>
      </c>
      <c r="K17" s="41" t="str">
        <f>IF(J17&lt;&gt;"",(J17+60),(""))</f>
        <v/>
      </c>
      <c r="L17" s="40"/>
      <c r="M17" s="41" t="str">
        <f>IF(G17="",(""),IF(F17="AUT_IDRO",(G17+1095),(J17)))</f>
        <v/>
      </c>
      <c r="N17" s="40"/>
      <c r="O17" s="41" t="str">
        <f>IF(N17&lt;&gt;"",(N17+365),(""))</f>
        <v/>
      </c>
      <c r="P17" s="41" t="str">
        <f>IF(G17="",(""),IF(F17="AUT_PAES",(G17+2190),IF(F17&lt;&gt;"AUT_PAES",(""))))</f>
        <v/>
      </c>
      <c r="Q17" s="41" t="str">
        <f>IF(G17="",(""),IF(F17="AUT_IDRO",(G17+1095),IF(F17&lt;&gt;"AUT_IDRO",(""),)))</f>
        <v/>
      </c>
      <c r="R17" s="41" t="str">
        <f>IF(L17&lt;&gt;"",(L17+15),(""))</f>
        <v/>
      </c>
      <c r="S17" s="40"/>
    </row>
    <row r="18" spans="1:19" s="3" customFormat="1" ht="25.5" customHeight="1" x14ac:dyDescent="0.25">
      <c r="A18" s="22">
        <v>1410</v>
      </c>
      <c r="B18" s="17" t="s">
        <v>90</v>
      </c>
      <c r="C18" s="17" t="s">
        <v>219</v>
      </c>
      <c r="D18" s="21" t="s">
        <v>258</v>
      </c>
      <c r="E18" s="18">
        <v>43796</v>
      </c>
      <c r="F18" s="17" t="s">
        <v>17</v>
      </c>
      <c r="G18" s="18">
        <v>43943</v>
      </c>
      <c r="H18" s="41">
        <f>IF(G18="",(""),IF(F18="AUT_PAES",(G18+1825),IF(F18="AUT_IDRO",(""),IF(G18&lt;&gt;"",(G18+365),))))</f>
        <v>45768</v>
      </c>
      <c r="I18" s="40"/>
      <c r="J18" s="41" t="str">
        <f>IF(I18="",(""),IF(F18="PC",(I18+1095),IF(F18="DIA_SCIA_ALT_PC",(I18+1095),IF(F18="SCIA",(E18+1095),IF(F18="CILA",(E18+1095),IF(F18="AUT_IDRO",(G18+1095),("")))))))</f>
        <v/>
      </c>
      <c r="K18" s="41" t="str">
        <f>IF(J18&lt;&gt;"",(J18+60),(""))</f>
        <v/>
      </c>
      <c r="L18" s="40"/>
      <c r="M18" s="41" t="str">
        <f>IF(G18="",(""),IF(F18="AUT_IDRO",(G18+1095),(J18)))</f>
        <v/>
      </c>
      <c r="N18" s="40"/>
      <c r="O18" s="41" t="str">
        <f>IF(N18&lt;&gt;"",(N18+365),(""))</f>
        <v/>
      </c>
      <c r="P18" s="41">
        <f>IF(G18="",(""),IF(F18="AUT_PAES",(G18+2190),IF(F18&lt;&gt;"AUT_PAES",(""))))</f>
        <v>46133</v>
      </c>
      <c r="Q18" s="41" t="str">
        <f>IF(G18="",(""),IF(F18="AUT_IDRO",(G18+1095),IF(F18&lt;&gt;"AUT_IDRO",(""),)))</f>
        <v/>
      </c>
      <c r="R18" s="41" t="str">
        <f>IF(L18&lt;&gt;"",(L18+15),(""))</f>
        <v/>
      </c>
      <c r="S18" s="40"/>
    </row>
    <row r="19" spans="1:19" s="3" customFormat="1" ht="25.5" customHeight="1" x14ac:dyDescent="0.25">
      <c r="A19" s="26">
        <v>1107</v>
      </c>
      <c r="B19" s="27" t="s">
        <v>40</v>
      </c>
      <c r="C19" s="27" t="s">
        <v>32</v>
      </c>
      <c r="D19" s="28" t="s">
        <v>41</v>
      </c>
      <c r="E19" s="29">
        <v>42017</v>
      </c>
      <c r="F19" s="27" t="s">
        <v>21</v>
      </c>
      <c r="G19" s="29">
        <v>42017</v>
      </c>
      <c r="H19" s="24">
        <f>IF(G19="",(""),IF(F19="AUT_PAES",(G19+1825),IF(F19="AUT_IDRO",(""),IF(G19&lt;&gt;"",(G19+365),))))</f>
        <v>42382</v>
      </c>
      <c r="I19" s="29">
        <v>42322</v>
      </c>
      <c r="J19" s="24">
        <f>IF(I19="",(""),IF(F19="PC",(I19+1095),IF(F19="DIA_SCIA_ALT_PC",(I19+1095),IF(F19="SCIA",(E19+1095),IF(F19="CILA",(E19+1095),IF(F19="AUT_IDRO",(G19+1095),("")))))))</f>
        <v>43417</v>
      </c>
      <c r="K19" s="24">
        <f>IF(J19&lt;&gt;"",(J19+60),(""))</f>
        <v>43477</v>
      </c>
      <c r="L19" s="29">
        <v>42808</v>
      </c>
      <c r="M19" s="24">
        <f>IF(G19="",(""),IF(F19="AUT_IDRO",(G19+1095),(J19)))</f>
        <v>43417</v>
      </c>
      <c r="N19" s="29"/>
      <c r="O19" s="24" t="str">
        <f>IF(N19&lt;&gt;"",(N19+365),(""))</f>
        <v/>
      </c>
      <c r="P19" s="24" t="str">
        <f>IF(G19="",(""),IF(F19="AUT_PAES",(G19+2190),IF(F19&lt;&gt;"AUT_PAES",(""))))</f>
        <v/>
      </c>
      <c r="Q19" s="24" t="str">
        <f>IF(G19="",(""),IF(F19="AUT_IDRO",(G19+1095),IF(F19&lt;&gt;"AUT_IDRO",(""),)))</f>
        <v/>
      </c>
      <c r="R19" s="24">
        <f>IF(L19&lt;&gt;"",(L19+15),(""))</f>
        <v>42823</v>
      </c>
      <c r="S19" s="29">
        <v>42808</v>
      </c>
    </row>
    <row r="20" spans="1:19" s="3" customFormat="1" ht="25.5" customHeight="1" x14ac:dyDescent="0.25">
      <c r="A20" s="22">
        <v>1805</v>
      </c>
      <c r="B20" s="17" t="s">
        <v>40</v>
      </c>
      <c r="C20" s="17" t="s">
        <v>147</v>
      </c>
      <c r="D20" s="21" t="s">
        <v>148</v>
      </c>
      <c r="E20" s="18">
        <v>43224</v>
      </c>
      <c r="F20" s="17" t="s">
        <v>3</v>
      </c>
      <c r="G20" s="18">
        <v>43255</v>
      </c>
      <c r="H20" s="20">
        <f>IF(G20="",(""),IF(F20="AUT_PAES",(G20+1825),IF(F20="AUT_IDRO",(""),IF(G20&lt;&gt;"",(G20+365),))))</f>
        <v>43620</v>
      </c>
      <c r="I20" s="18">
        <v>43263</v>
      </c>
      <c r="J20" s="20">
        <f>IF(I20="",(""),IF(F20="PC",(I20+1095),IF(F20="DIA_SCIA_ALT_PC",(I20+1095),IF(F20="SCIA",(E20+1095),IF(F20="CILA",(E20+1095),IF(F20="AUT_IDRO",(G20+1095),("")))))))</f>
        <v>44319</v>
      </c>
      <c r="K20" s="20">
        <f>IF(J20&lt;&gt;"",(J20+60),(""))</f>
        <v>44379</v>
      </c>
      <c r="L20" s="18">
        <v>43614</v>
      </c>
      <c r="M20" s="20">
        <f>IF(G20="",(""),IF(F20="AUT_IDRO",(G20+1095),(J20)))</f>
        <v>44319</v>
      </c>
      <c r="N20" s="18"/>
      <c r="O20" s="20" t="str">
        <f>IF(N20&lt;&gt;"",(N20+365),(""))</f>
        <v/>
      </c>
      <c r="P20" s="20" t="str">
        <f>IF(G20="",(""),IF(F20="AUT_PAES",(G20+2190),IF(F20&lt;&gt;"AUT_PAES",(""))))</f>
        <v/>
      </c>
      <c r="Q20" s="20" t="str">
        <f>IF(G20="",(""),IF(F20="AUT_IDRO",(G20+1095),IF(F20&lt;&gt;"AUT_IDRO",(""),)))</f>
        <v/>
      </c>
      <c r="R20" s="20">
        <f>IF(L20&lt;&gt;"",(L20+15),(""))</f>
        <v>43629</v>
      </c>
      <c r="S20" s="18"/>
    </row>
    <row r="21" spans="1:19" s="3" customFormat="1" ht="25.5" customHeight="1" x14ac:dyDescent="0.25">
      <c r="A21" s="22">
        <v>1607</v>
      </c>
      <c r="B21" s="17" t="s">
        <v>58</v>
      </c>
      <c r="C21" s="17" t="s">
        <v>32</v>
      </c>
      <c r="D21" s="21" t="s">
        <v>59</v>
      </c>
      <c r="E21" s="18">
        <v>42723</v>
      </c>
      <c r="F21" s="17" t="s">
        <v>17</v>
      </c>
      <c r="G21" s="18">
        <v>43054</v>
      </c>
      <c r="H21" s="20">
        <f>IF(G21="",(""),IF(F21="AUT_PAES",(G21+1825),IF(F21="AUT_IDRO",(""),IF(G21&lt;&gt;"",(G21+365),))))</f>
        <v>44879</v>
      </c>
      <c r="I21" s="18"/>
      <c r="J21" s="20" t="str">
        <f>IF(I21="",(""),IF(F21="PC",(I21+1095),IF(F21="DIA_SCIA_ALT_PC",(I21+1095),IF(F21="SCIA",(E21+1095),IF(F21="CILA",(E21+1095),IF(F21="AUT_IDRO",(G21+1095),("")))))))</f>
        <v/>
      </c>
      <c r="K21" s="20" t="str">
        <f>IF(J21&lt;&gt;"",(J21+60),(""))</f>
        <v/>
      </c>
      <c r="L21" s="18"/>
      <c r="M21" s="20" t="str">
        <f>IF(G21="",(""),IF(F21="AUT_IDRO",(G21+1095),(J21)))</f>
        <v/>
      </c>
      <c r="N21" s="18"/>
      <c r="O21" s="20" t="str">
        <f>IF(N21&lt;&gt;"",(N21+365),(""))</f>
        <v/>
      </c>
      <c r="P21" s="20">
        <f>IF(G21="",(""),IF(F21="AUT_PAES",(G21+2190),IF(F21&lt;&gt;"AUT_PAES",(""))))</f>
        <v>45244</v>
      </c>
      <c r="Q21" s="20" t="str">
        <f>IF(G21="",(""),IF(F21="AUT_IDRO",(G21+1095),IF(F21&lt;&gt;"AUT_IDRO",(""),)))</f>
        <v/>
      </c>
      <c r="R21" s="20" t="str">
        <f>IF(L21&lt;&gt;"",(L21+15),(""))</f>
        <v/>
      </c>
      <c r="S21" s="18"/>
    </row>
    <row r="22" spans="1:19" s="3" customFormat="1" ht="25.5" customHeight="1" x14ac:dyDescent="0.25">
      <c r="A22" s="22">
        <v>1607</v>
      </c>
      <c r="B22" s="17" t="s">
        <v>58</v>
      </c>
      <c r="C22" s="17" t="s">
        <v>32</v>
      </c>
      <c r="D22" s="21" t="s">
        <v>59</v>
      </c>
      <c r="E22" s="18">
        <v>42723</v>
      </c>
      <c r="F22" s="17" t="s">
        <v>3</v>
      </c>
      <c r="G22" s="18"/>
      <c r="H22" s="20" t="str">
        <f>IF(G22="",(""),IF(F22="AUT_PAES",(G22+1825),IF(F22="AUT_IDRO",(""),IF(G22&lt;&gt;"",(G22+365),))))</f>
        <v/>
      </c>
      <c r="I22" s="18"/>
      <c r="J22" s="20" t="str">
        <f>IF(I22="",(""),IF(F22="PC",(I22+1095),IF(F22="DIA_SCIA_ALT_PC",(I22+1095),IF(F22="SCIA",(E22+1095),IF(F22="CILA",(E22+1095),IF(F22="AUT_IDRO",(G22+1095),("")))))))</f>
        <v/>
      </c>
      <c r="K22" s="20" t="str">
        <f>IF(J22&lt;&gt;"",(J22+60),(""))</f>
        <v/>
      </c>
      <c r="L22" s="18"/>
      <c r="M22" s="20" t="str">
        <f>IF(G22="",(""),IF(F22="AUT_IDRO",(G22+1095),(J22)))</f>
        <v/>
      </c>
      <c r="N22" s="18"/>
      <c r="O22" s="20" t="str">
        <f>IF(N22&lt;&gt;"",(N22+365),(""))</f>
        <v/>
      </c>
      <c r="P22" s="20" t="str">
        <f>IF(G22="",(""),IF(F22="AUT_PAES",(G22+2190),IF(F22&lt;&gt;"AUT_PAES",(""))))</f>
        <v/>
      </c>
      <c r="Q22" s="20" t="str">
        <f>IF(G22="",(""),IF(F22="AUT_IDRO",(G22+1095),IF(F22&lt;&gt;"AUT_IDRO",(""),)))</f>
        <v/>
      </c>
      <c r="R22" s="20" t="str">
        <f>IF(L22&lt;&gt;"",(L22+15),(""))</f>
        <v/>
      </c>
      <c r="S22" s="18"/>
    </row>
    <row r="23" spans="1:19" s="3" customFormat="1" ht="25.5" customHeight="1" x14ac:dyDescent="0.25">
      <c r="A23" s="22"/>
      <c r="B23" s="17" t="s">
        <v>61</v>
      </c>
      <c r="C23" s="17" t="s">
        <v>36</v>
      </c>
      <c r="D23" s="21" t="s">
        <v>62</v>
      </c>
      <c r="E23" s="18">
        <v>41397</v>
      </c>
      <c r="F23" s="17" t="s">
        <v>17</v>
      </c>
      <c r="G23" s="18">
        <v>41717</v>
      </c>
      <c r="H23" s="20">
        <f>IF(G23="",(""),IF(F23="AUT_PAES",(G23+1825),IF(F23="AUT_IDRO",(""),IF(G23&lt;&gt;"",(G23+365),))))</f>
        <v>43542</v>
      </c>
      <c r="I23" s="18"/>
      <c r="J23" s="20" t="str">
        <f>IF(I23="",(""),IF(F23="PC",(I23+1095),IF(F23="DIA_SCIA_ALT_PC",(I23+1095),IF(F23="SCIA",(E23+1095),IF(F23="CILA",(E23+1095),IF(F23="AUT_IDRO",(G23+1095),("")))))))</f>
        <v/>
      </c>
      <c r="K23" s="20" t="str">
        <f>IF(J23&lt;&gt;"",(J23+60),(""))</f>
        <v/>
      </c>
      <c r="L23" s="18"/>
      <c r="M23" s="20" t="str">
        <f>IF(G23="",(""),IF(F23="AUT_IDRO",(G23+1095),(J23)))</f>
        <v/>
      </c>
      <c r="N23" s="18"/>
      <c r="O23" s="20" t="str">
        <f>IF(N23&lt;&gt;"",(N23+365),(""))</f>
        <v/>
      </c>
      <c r="P23" s="20">
        <f>IF(G23="",(""),IF(F23="AUT_PAES",(G23+2190),IF(F23&lt;&gt;"AUT_PAES",(""))))</f>
        <v>43907</v>
      </c>
      <c r="Q23" s="20" t="str">
        <f>IF(G23="",(""),IF(F23="AUT_IDRO",(G23+1095),IF(F23&lt;&gt;"AUT_IDRO",(""),)))</f>
        <v/>
      </c>
      <c r="R23" s="20" t="str">
        <f>IF(L23&lt;&gt;"",(L23+15),(""))</f>
        <v/>
      </c>
      <c r="S23" s="18"/>
    </row>
    <row r="24" spans="1:19" s="3" customFormat="1" ht="25.5" customHeight="1" x14ac:dyDescent="0.25">
      <c r="A24" s="22"/>
      <c r="B24" s="17" t="s">
        <v>61</v>
      </c>
      <c r="C24" s="17" t="s">
        <v>36</v>
      </c>
      <c r="D24" s="21" t="s">
        <v>188</v>
      </c>
      <c r="E24" s="18">
        <v>42811</v>
      </c>
      <c r="F24" s="17" t="s">
        <v>21</v>
      </c>
      <c r="G24" s="18"/>
      <c r="H24" s="20" t="str">
        <f>IF(G24="",(""),IF(F24="AUT_PAES",(G24+1825),IF(F24="AUT_IDRO",(""),IF(G24&lt;&gt;"",(G24+365),))))</f>
        <v/>
      </c>
      <c r="I24" s="18"/>
      <c r="J24" s="20" t="str">
        <f>IF(I24="",(""),IF(F24="PC",(I24+1095),IF(F24="DIA_SCIA_ALT_PC",(I24+1095),IF(F24="SCIA",(E24+1095),IF(F24="CILA",(E24+1095),IF(F24="AUT_IDRO",(G24+1095),("")))))))</f>
        <v/>
      </c>
      <c r="K24" s="20" t="str">
        <f>IF(J24&lt;&gt;"",(J24+60),(""))</f>
        <v/>
      </c>
      <c r="L24" s="18"/>
      <c r="M24" s="20" t="str">
        <f>IF(G24="",(""),IF(F24="AUT_IDRO",(G24+1095),(J24)))</f>
        <v/>
      </c>
      <c r="N24" s="18"/>
      <c r="O24" s="20" t="str">
        <f>IF(N24&lt;&gt;"",(N24+365),(""))</f>
        <v/>
      </c>
      <c r="P24" s="20" t="str">
        <f>IF(G24="",(""),IF(F24="AUT_PAES",(G24+2190),IF(F24&lt;&gt;"AUT_PAES",(""))))</f>
        <v/>
      </c>
      <c r="Q24" s="20" t="str">
        <f>IF(G24="",(""),IF(F24="AUT_IDRO",(G24+1095),IF(F24&lt;&gt;"AUT_IDRO",(""),)))</f>
        <v/>
      </c>
      <c r="R24" s="20" t="str">
        <f>IF(L24&lt;&gt;"",(L24+15),(""))</f>
        <v/>
      </c>
      <c r="S24" s="18"/>
    </row>
    <row r="25" spans="1:19" s="3" customFormat="1" ht="25.5" customHeight="1" x14ac:dyDescent="0.25">
      <c r="A25" s="22"/>
      <c r="B25" s="17" t="s">
        <v>63</v>
      </c>
      <c r="C25" s="17" t="s">
        <v>64</v>
      </c>
      <c r="D25" s="21" t="s">
        <v>65</v>
      </c>
      <c r="E25" s="18">
        <v>42772</v>
      </c>
      <c r="F25" s="17" t="s">
        <v>4</v>
      </c>
      <c r="G25" s="18">
        <v>42772</v>
      </c>
      <c r="H25" s="20">
        <f>IF(G25="",(""),IF(F25="AUT_PAES",(G25+1825),IF(F25="AUT_IDRO",(""),IF(G25&lt;&gt;"",(G25+365),))))</f>
        <v>43137</v>
      </c>
      <c r="I25" s="18">
        <v>42772</v>
      </c>
      <c r="J25" s="20">
        <f>IF(I25="",(""),IF(F25="PC",(I25+1095),IF(F25="DIA_SCIA_ALT_PC",(I25+1095),IF(F25="SCIA",(E25+1095),IF(F25="CILA",(E25+1095),IF(F25="AUT_IDRO",(G25+1095),("")))))))</f>
        <v>43867</v>
      </c>
      <c r="K25" s="20">
        <f>IF(J25&lt;&gt;"",(J25+60),(""))</f>
        <v>43927</v>
      </c>
      <c r="L25" s="18"/>
      <c r="M25" s="20">
        <f>IF(G25="",(""),IF(F25="AUT_IDRO",(G25+1095),(J25)))</f>
        <v>43867</v>
      </c>
      <c r="N25" s="18"/>
      <c r="O25" s="20" t="str">
        <f>IF(N25&lt;&gt;"",(N25+365),(""))</f>
        <v/>
      </c>
      <c r="P25" s="20" t="str">
        <f>IF(G25="",(""),IF(F25="AUT_PAES",(G25+2190),IF(F25&lt;&gt;"AUT_PAES",(""))))</f>
        <v/>
      </c>
      <c r="Q25" s="20" t="str">
        <f>IF(G25="",(""),IF(F25="AUT_IDRO",(G25+1095),IF(F25&lt;&gt;"AUT_IDRO",(""),)))</f>
        <v/>
      </c>
      <c r="R25" s="20" t="str">
        <f>IF(L25&lt;&gt;"",(L25+15),(""))</f>
        <v/>
      </c>
      <c r="S25" s="18"/>
    </row>
    <row r="26" spans="1:19" s="3" customFormat="1" ht="25.5" customHeight="1" x14ac:dyDescent="0.25">
      <c r="A26" s="22">
        <v>1709</v>
      </c>
      <c r="B26" s="17" t="s">
        <v>149</v>
      </c>
      <c r="C26" s="17" t="s">
        <v>215</v>
      </c>
      <c r="D26" s="21" t="s">
        <v>216</v>
      </c>
      <c r="E26" s="18">
        <v>43686</v>
      </c>
      <c r="F26" s="17" t="s">
        <v>4</v>
      </c>
      <c r="G26" s="18">
        <v>43686</v>
      </c>
      <c r="H26" s="20">
        <f>IF(G26="",(""),IF(F26="AUT_PAES",(G26+1825),IF(F26="AUT_IDRO",(""),IF(G26&lt;&gt;"",(G26+365),))))</f>
        <v>44051</v>
      </c>
      <c r="I26" s="18"/>
      <c r="J26" s="20" t="str">
        <f>IF(I26="",(""),IF(F26="PC",(I26+1095),IF(F26="DIA_SCIA_ALT_PC",(I26+1095),IF(F26="SCIA",(E26+1095),IF(F26="CILA",(E26+1095),IF(F26="AUT_IDRO",(G26+1095),("")))))))</f>
        <v/>
      </c>
      <c r="K26" s="20" t="str">
        <f>IF(J26&lt;&gt;"",(J26+60),(""))</f>
        <v/>
      </c>
      <c r="L26" s="18"/>
      <c r="M26" s="20" t="str">
        <f>IF(G26="",(""),IF(F26="AUT_IDRO",(G26+1095),(J26)))</f>
        <v/>
      </c>
      <c r="N26" s="18"/>
      <c r="O26" s="20" t="str">
        <f>IF(N26&lt;&gt;"",(N26+365),(""))</f>
        <v/>
      </c>
      <c r="P26" s="20" t="str">
        <f>IF(G26="",(""),IF(F26="AUT_PAES",(G26+2190),IF(F26&lt;&gt;"AUT_PAES",(""))))</f>
        <v/>
      </c>
      <c r="Q26" s="20" t="str">
        <f>IF(G26="",(""),IF(F26="AUT_IDRO",(G26+1095),IF(F26&lt;&gt;"AUT_IDRO",(""),)))</f>
        <v/>
      </c>
      <c r="R26" s="20" t="str">
        <f>IF(L26&lt;&gt;"",(L26+15),(""))</f>
        <v/>
      </c>
      <c r="S26" s="18"/>
    </row>
    <row r="27" spans="1:19" s="3" customFormat="1" ht="25.5" customHeight="1" x14ac:dyDescent="0.25">
      <c r="A27" s="22">
        <v>1709</v>
      </c>
      <c r="B27" s="17" t="s">
        <v>149</v>
      </c>
      <c r="C27" s="17" t="s">
        <v>150</v>
      </c>
      <c r="D27" s="21" t="s">
        <v>151</v>
      </c>
      <c r="E27" s="18">
        <v>43140</v>
      </c>
      <c r="F27" s="17" t="s">
        <v>2</v>
      </c>
      <c r="G27" s="18"/>
      <c r="H27" s="20" t="str">
        <f>IF(G27="",(""),IF(F27="AUT_PAES",(G27+1825),IF(F27="AUT_IDRO",(""),IF(G27&lt;&gt;"",(G27+365),))))</f>
        <v/>
      </c>
      <c r="I27" s="18"/>
      <c r="J27" s="20" t="str">
        <f>IF(I27="",(""),IF(F27="PC",(I27+1095),IF(F27="DIA_SCIA_ALT_PC",(I27+1095),IF(F27="SCIA",(E27+1095),IF(F27="CILA",(E27+1095),IF(F27="AUT_IDRO",(G27+1095),("")))))))</f>
        <v/>
      </c>
      <c r="K27" s="20" t="str">
        <f>IF(J27&lt;&gt;"",(J27+60),(""))</f>
        <v/>
      </c>
      <c r="L27" s="18"/>
      <c r="M27" s="20" t="str">
        <f>IF(G27="",(""),IF(F27="AUT_IDRO",(G27+1095),(J27)))</f>
        <v/>
      </c>
      <c r="N27" s="18"/>
      <c r="O27" s="20" t="str">
        <f>IF(N27&lt;&gt;"",(N27+365),(""))</f>
        <v/>
      </c>
      <c r="P27" s="20" t="str">
        <f>IF(G27="",(""),IF(F27="AUT_PAES",(G27+2190),IF(F27&lt;&gt;"AUT_PAES",(""))))</f>
        <v/>
      </c>
      <c r="Q27" s="20" t="str">
        <f>IF(G27="",(""),IF(F27="AUT_IDRO",(G27+1095),IF(F27&lt;&gt;"AUT_IDRO",(""),)))</f>
        <v/>
      </c>
      <c r="R27" s="20" t="str">
        <f>IF(L27&lt;&gt;"",(L27+15),(""))</f>
        <v/>
      </c>
      <c r="S27" s="18"/>
    </row>
    <row r="28" spans="1:19" s="3" customFormat="1" ht="25.5" customHeight="1" x14ac:dyDescent="0.25">
      <c r="A28" s="22">
        <v>1709</v>
      </c>
      <c r="B28" s="17" t="s">
        <v>149</v>
      </c>
      <c r="C28" s="17" t="s">
        <v>150</v>
      </c>
      <c r="D28" s="21" t="s">
        <v>151</v>
      </c>
      <c r="E28" s="18">
        <v>43140</v>
      </c>
      <c r="F28" s="17" t="s">
        <v>17</v>
      </c>
      <c r="G28" s="18"/>
      <c r="H28" s="20" t="str">
        <f>IF(G28="",(""),IF(F28="AUT_PAES",(G28+1825),IF(F28="AUT_IDRO",(""),IF(G28&lt;&gt;"",(G28+365),))))</f>
        <v/>
      </c>
      <c r="I28" s="18"/>
      <c r="J28" s="20" t="str">
        <f>IF(I28="",(""),IF(F28="PC",(I28+1095),IF(F28="DIA_SCIA_ALT_PC",(I28+1095),IF(F28="SCIA",(E28+1095),IF(F28="CILA",(E28+1095),IF(F28="AUT_IDRO",(G28+1095),("")))))))</f>
        <v/>
      </c>
      <c r="K28" s="20" t="str">
        <f>IF(J28&lt;&gt;"",(J28+60),(""))</f>
        <v/>
      </c>
      <c r="L28" s="18"/>
      <c r="M28" s="20" t="str">
        <f>IF(G28="",(""),IF(F28="AUT_IDRO",(G28+1095),(J28)))</f>
        <v/>
      </c>
      <c r="N28" s="18"/>
      <c r="O28" s="20" t="str">
        <f>IF(N28&lt;&gt;"",(N28+365),(""))</f>
        <v/>
      </c>
      <c r="P28" s="20" t="str">
        <f>IF(G28="",(""),IF(F28="AUT_PAES",(G28+2190),IF(F28&lt;&gt;"AUT_PAES",(""))))</f>
        <v/>
      </c>
      <c r="Q28" s="20" t="str">
        <f>IF(G28="",(""),IF(F28="AUT_IDRO",(G28+1095),IF(F28&lt;&gt;"AUT_IDRO",(""),)))</f>
        <v/>
      </c>
      <c r="R28" s="20" t="str">
        <f>IF(L28&lt;&gt;"",(L28+15),(""))</f>
        <v/>
      </c>
      <c r="S28" s="18"/>
    </row>
    <row r="29" spans="1:19" s="3" customFormat="1" ht="25.5" customHeight="1" x14ac:dyDescent="0.25">
      <c r="A29" s="22">
        <v>1709</v>
      </c>
      <c r="B29" s="17" t="s">
        <v>149</v>
      </c>
      <c r="C29" s="17" t="s">
        <v>217</v>
      </c>
      <c r="D29" s="21" t="s">
        <v>218</v>
      </c>
      <c r="E29" s="18">
        <v>43705</v>
      </c>
      <c r="F29" s="17" t="s">
        <v>3</v>
      </c>
      <c r="G29" s="18">
        <v>43738</v>
      </c>
      <c r="H29" s="20">
        <f>IF(G29="",(""),IF(F29="AUT_PAES",(G29+1825),IF(F29="AUT_IDRO",(""),IF(G29&lt;&gt;"",(G29+365),))))</f>
        <v>44103</v>
      </c>
      <c r="I29" s="18"/>
      <c r="J29" s="20" t="str">
        <f>IF(I29="",(""),IF(F29="PC",(I29+1095),IF(F29="DIA_SCIA_ALT_PC",(I29+1095),IF(F29="SCIA",(E29+1095),IF(F29="CILA",(E29+1095),IF(F29="AUT_IDRO",(G29+1095),("")))))))</f>
        <v/>
      </c>
      <c r="K29" s="20" t="str">
        <f>IF(J29&lt;&gt;"",(J29+60),(""))</f>
        <v/>
      </c>
      <c r="L29" s="18"/>
      <c r="M29" s="20" t="str">
        <f>IF(G29="",(""),IF(F29="AUT_IDRO",(G29+1095),(J29)))</f>
        <v/>
      </c>
      <c r="N29" s="18"/>
      <c r="O29" s="20" t="str">
        <f>IF(N29&lt;&gt;"",(N29+365),(""))</f>
        <v/>
      </c>
      <c r="P29" s="20" t="str">
        <f>IF(G29="",(""),IF(F29="AUT_PAES",(G29+2190),IF(F29&lt;&gt;"AUT_PAES",(""))))</f>
        <v/>
      </c>
      <c r="Q29" s="20" t="str">
        <f>IF(G29="",(""),IF(F29="AUT_IDRO",(G29+1095),IF(F29&lt;&gt;"AUT_IDRO",(""),)))</f>
        <v/>
      </c>
      <c r="R29" s="20" t="str">
        <f>IF(L29&lt;&gt;"",(L29+15),(""))</f>
        <v/>
      </c>
      <c r="S29" s="18"/>
    </row>
    <row r="30" spans="1:19" s="3" customFormat="1" ht="25.5" customHeight="1" x14ac:dyDescent="0.25">
      <c r="A30" s="26">
        <v>1609</v>
      </c>
      <c r="B30" s="27" t="s">
        <v>91</v>
      </c>
      <c r="C30" s="27" t="s">
        <v>32</v>
      </c>
      <c r="D30" s="28" t="s">
        <v>79</v>
      </c>
      <c r="E30" s="29">
        <v>42734</v>
      </c>
      <c r="F30" s="27" t="s">
        <v>3</v>
      </c>
      <c r="G30" s="29">
        <v>42734</v>
      </c>
      <c r="H30" s="24">
        <f>IF(G30="",(""),IF(F30="AUT_PAES",(G30+1825),IF(F30="AUT_IDRO",(""),IF(G30&lt;&gt;"",(G30+365),))))</f>
        <v>43099</v>
      </c>
      <c r="I30" s="29">
        <v>42734</v>
      </c>
      <c r="J30" s="24">
        <f>IF(I30="",(""),IF(F30="PC",(I30+1095),IF(F30="DIA_SCIA_ALT_PC",(I30+1095),IF(F30="SCIA",(E30+1095),IF(F30="CILA",(E30+1095),IF(F30="AUT_IDRO",(G30+1095),("")))))))</f>
        <v>43829</v>
      </c>
      <c r="K30" s="24">
        <f>IF(J30&lt;&gt;"",(J30+60),(""))</f>
        <v>43889</v>
      </c>
      <c r="L30" s="29">
        <v>43313</v>
      </c>
      <c r="M30" s="24">
        <f>IF(G30="",(""),IF(F30="AUT_IDRO",(G30+1095),(J30)))</f>
        <v>43829</v>
      </c>
      <c r="N30" s="29"/>
      <c r="O30" s="24" t="str">
        <f>IF(N30&lt;&gt;"",(N30+365),(""))</f>
        <v/>
      </c>
      <c r="P30" s="24" t="str">
        <f>IF(G30="",(""),IF(F30="AUT_PAES",(G30+2190),IF(F30&lt;&gt;"AUT_PAES",(""))))</f>
        <v/>
      </c>
      <c r="Q30" s="24" t="str">
        <f>IF(G30="",(""),IF(F30="AUT_IDRO",(G30+1095),IF(F30&lt;&gt;"AUT_IDRO",(""),)))</f>
        <v/>
      </c>
      <c r="R30" s="24">
        <f>IF(L30&lt;&gt;"",(L30+15),(""))</f>
        <v>43328</v>
      </c>
      <c r="S30" s="29">
        <v>43313</v>
      </c>
    </row>
    <row r="31" spans="1:19" s="3" customFormat="1" ht="25.5" customHeight="1" x14ac:dyDescent="0.25">
      <c r="A31" s="26">
        <v>1009</v>
      </c>
      <c r="B31" s="27" t="s">
        <v>91</v>
      </c>
      <c r="C31" s="27" t="s">
        <v>80</v>
      </c>
      <c r="D31" s="28" t="s">
        <v>81</v>
      </c>
      <c r="E31" s="29">
        <v>42863</v>
      </c>
      <c r="F31" s="27" t="s">
        <v>21</v>
      </c>
      <c r="G31" s="29">
        <v>42894</v>
      </c>
      <c r="H31" s="24">
        <f>IF(G31="",(""),IF(F31="AUT_PAES",(G31+1825),IF(F31="AUT_IDRO",(""),IF(G31&lt;&gt;"",(G31+365),))))</f>
        <v>43259</v>
      </c>
      <c r="I31" s="29">
        <v>42905</v>
      </c>
      <c r="J31" s="24">
        <f>IF(I31="",(""),IF(F31="PC",(I31+1095),IF(F31="DIA_SCIA_ALT_PC",(I31+1095),IF(F31="SCIA",(E31+1095),IF(F31="CILA",(E31+1095),IF(F31="AUT_IDRO",(G31+1095),("")))))))</f>
        <v>44000</v>
      </c>
      <c r="K31" s="24">
        <f>IF(J31&lt;&gt;"",(J31+60),(""))</f>
        <v>44060</v>
      </c>
      <c r="L31" s="29">
        <v>43313</v>
      </c>
      <c r="M31" s="24">
        <f>IF(G31="",(""),IF(F31="AUT_IDRO",(G31+1095),(J31)))</f>
        <v>44000</v>
      </c>
      <c r="N31" s="29"/>
      <c r="O31" s="24" t="str">
        <f>IF(N31&lt;&gt;"",(N31+365),(""))</f>
        <v/>
      </c>
      <c r="P31" s="24" t="str">
        <f>IF(G31="",(""),IF(F31="AUT_PAES",(G31+2190),IF(F31&lt;&gt;"AUT_PAES",(""))))</f>
        <v/>
      </c>
      <c r="Q31" s="24" t="str">
        <f>IF(G31="",(""),IF(F31="AUT_IDRO",(G31+1095),IF(F31&lt;&gt;"AUT_IDRO",(""),)))</f>
        <v/>
      </c>
      <c r="R31" s="24">
        <f>IF(L31&lt;&gt;"",(L31+15),(""))</f>
        <v>43328</v>
      </c>
      <c r="S31" s="29">
        <v>43313</v>
      </c>
    </row>
    <row r="32" spans="1:19" s="3" customFormat="1" ht="25.5" customHeight="1" x14ac:dyDescent="0.25">
      <c r="A32" s="22">
        <v>316</v>
      </c>
      <c r="B32" s="17" t="s">
        <v>101</v>
      </c>
      <c r="C32" s="17" t="s">
        <v>36</v>
      </c>
      <c r="D32" s="21" t="s">
        <v>102</v>
      </c>
      <c r="E32" s="18">
        <v>41638</v>
      </c>
      <c r="F32" s="17" t="s">
        <v>17</v>
      </c>
      <c r="G32" s="18"/>
      <c r="H32" s="20" t="str">
        <f>IF(G32="",(""),IF(F32="AUT_PAES",(G32+1825),IF(F32="AUT_IDRO",(""),IF(G32&lt;&gt;"",(G32+365),))))</f>
        <v/>
      </c>
      <c r="I32" s="18"/>
      <c r="J32" s="20" t="str">
        <f>IF(I32="",(""),IF(F32="PC",(I32+1095),IF(F32="DIA_SCIA_ALT_PC",(I32+1095),IF(F32="SCIA",(E32+1095),IF(F32="CILA",(E32+1095),IF(F32="AUT_IDRO",(G32+1095),("")))))))</f>
        <v/>
      </c>
      <c r="K32" s="20" t="str">
        <f>IF(J32&lt;&gt;"",(J32+60),(""))</f>
        <v/>
      </c>
      <c r="L32" s="18"/>
      <c r="M32" s="20" t="str">
        <f>IF(G32="",(""),IF(F32="AUT_IDRO",(G32+1095),(J32)))</f>
        <v/>
      </c>
      <c r="N32" s="18"/>
      <c r="O32" s="20" t="str">
        <f>IF(N32&lt;&gt;"",(N32+365),(""))</f>
        <v/>
      </c>
      <c r="P32" s="20" t="str">
        <f>IF(G32="",(""),IF(F32="AUT_PAES",(G32+2190),IF(F32&lt;&gt;"AUT_PAES",(""))))</f>
        <v/>
      </c>
      <c r="Q32" s="20" t="str">
        <f>IF(G32="",(""),IF(F32="AUT_IDRO",(G32+1095),IF(F32&lt;&gt;"AUT_IDRO",(""),)))</f>
        <v/>
      </c>
      <c r="R32" s="20" t="str">
        <f>IF(L32&lt;&gt;"",(L32+15),(""))</f>
        <v/>
      </c>
      <c r="S32" s="18"/>
    </row>
    <row r="33" spans="1:19" s="3" customFormat="1" ht="25.5" customHeight="1" x14ac:dyDescent="0.25">
      <c r="A33" s="22">
        <v>316</v>
      </c>
      <c r="B33" s="17" t="s">
        <v>101</v>
      </c>
      <c r="C33" s="17" t="s">
        <v>36</v>
      </c>
      <c r="D33" s="21" t="s">
        <v>103</v>
      </c>
      <c r="E33" s="18">
        <v>41638</v>
      </c>
      <c r="F33" s="17" t="s">
        <v>2</v>
      </c>
      <c r="G33" s="18"/>
      <c r="H33" s="20" t="str">
        <f>IF(G33="",(""),IF(F33="AUT_PAES",(G33+1825),IF(F33="AUT_IDRO",(""),IF(G33&lt;&gt;"",(G33+365),))))</f>
        <v/>
      </c>
      <c r="I33" s="18"/>
      <c r="J33" s="20" t="str">
        <f>IF(I33="",(""),IF(F33="PC",(I33+1095),IF(F33="DIA_SCIA_ALT_PC",(I33+1095),IF(F33="SCIA",(E33+1095),IF(F33="CILA",(E33+1095),IF(F33="AUT_IDRO",(G33+1095),("")))))))</f>
        <v/>
      </c>
      <c r="K33" s="20" t="str">
        <f>IF(J33&lt;&gt;"",(J33+60),(""))</f>
        <v/>
      </c>
      <c r="L33" s="18"/>
      <c r="M33" s="20" t="str">
        <f>IF(G33="",(""),IF(F33="AUT_IDRO",(G33+1095),(J33)))</f>
        <v/>
      </c>
      <c r="N33" s="18"/>
      <c r="O33" s="20" t="str">
        <f>IF(N33&lt;&gt;"",(N33+365),(""))</f>
        <v/>
      </c>
      <c r="P33" s="20" t="str">
        <f>IF(G33="",(""),IF(F33="AUT_PAES",(G33+2190),IF(F33&lt;&gt;"AUT_PAES",(""))))</f>
        <v/>
      </c>
      <c r="Q33" s="20" t="str">
        <f>IF(G33="",(""),IF(F33="AUT_IDRO",(G33+1095),IF(F33&lt;&gt;"AUT_IDRO",(""),)))</f>
        <v/>
      </c>
      <c r="R33" s="20" t="str">
        <f>IF(L33&lt;&gt;"",(L33+15),(""))</f>
        <v/>
      </c>
      <c r="S33" s="18"/>
    </row>
    <row r="34" spans="1:19" s="3" customFormat="1" ht="25.5" customHeight="1" x14ac:dyDescent="0.25">
      <c r="A34" s="26"/>
      <c r="B34" s="27" t="s">
        <v>104</v>
      </c>
      <c r="C34" s="27" t="s">
        <v>85</v>
      </c>
      <c r="D34" s="28" t="s">
        <v>105</v>
      </c>
      <c r="E34" s="29">
        <v>40546</v>
      </c>
      <c r="F34" s="27" t="s">
        <v>2</v>
      </c>
      <c r="G34" s="29">
        <v>40702</v>
      </c>
      <c r="H34" s="24">
        <f>IF(G34="",(""),IF(F34="AUT_PAES",(G34+1825),IF(F34="AUT_IDRO",(""),IF(G34&lt;&gt;"",(G34+365),))))</f>
        <v>41067</v>
      </c>
      <c r="I34" s="29">
        <v>41065</v>
      </c>
      <c r="J34" s="24">
        <f>IF(I34="",(""),IF(F34="PC",(I34+1095),IF(F34="DIA_SCIA_ALT_PC",(I34+1095),IF(F34="SCIA",(E34+1095),IF(F34="CILA",(E34+1095),IF(F34="AUT_IDRO",(G34+1095),("")))))))</f>
        <v>42160</v>
      </c>
      <c r="K34" s="24">
        <f>IF(J34&lt;&gt;"",(J34+60),(""))</f>
        <v>42220</v>
      </c>
      <c r="L34" s="29"/>
      <c r="M34" s="24">
        <f>IF(G34="",(""),IF(F34="AUT_IDRO",(G34+1095),(J34)))</f>
        <v>42160</v>
      </c>
      <c r="N34" s="29">
        <v>42526</v>
      </c>
      <c r="O34" s="24">
        <f>IF(N34&lt;&gt;"",(N34+365),(""))</f>
        <v>42891</v>
      </c>
      <c r="P34" s="24" t="str">
        <f>IF(G34="",(""),IF(F34="AUT_PAES",(G34+2190),IF(F34&lt;&gt;"AUT_PAES",(""))))</f>
        <v/>
      </c>
      <c r="Q34" s="24" t="str">
        <f>IF(G34="",(""),IF(F34="AUT_IDRO",(G34+1095),IF(F34&lt;&gt;"AUT_IDRO",(""),)))</f>
        <v/>
      </c>
      <c r="R34" s="24" t="str">
        <f>IF(L34&lt;&gt;"",(L34+15),(""))</f>
        <v/>
      </c>
      <c r="S34" s="29"/>
    </row>
    <row r="35" spans="1:19" s="3" customFormat="1" ht="25.5" customHeight="1" x14ac:dyDescent="0.25">
      <c r="A35" s="26"/>
      <c r="B35" s="27" t="s">
        <v>104</v>
      </c>
      <c r="C35" s="27" t="s">
        <v>85</v>
      </c>
      <c r="D35" s="28" t="s">
        <v>106</v>
      </c>
      <c r="E35" s="29">
        <v>40406</v>
      </c>
      <c r="F35" s="27" t="s">
        <v>17</v>
      </c>
      <c r="G35" s="29">
        <v>40702</v>
      </c>
      <c r="H35" s="24">
        <f>IF(G35="",(""),IF(F35="AUT_PAES",(G35+1825),IF(F35="AUT_IDRO",(""),IF(G35&lt;&gt;"",(G35+365),))))</f>
        <v>42527</v>
      </c>
      <c r="I35" s="29">
        <v>41065</v>
      </c>
      <c r="J35" s="24" t="str">
        <f>IF(I35="",(""),IF(F35="PC",(I35+1095),IF(F35="DIA_SCIA_ALT_PC",(I35+1095),IF(F35="SCIA",(E35+1095),IF(F35="CILA",(E35+1095),IF(F35="AUT_IDRO",(G35+1095),("")))))))</f>
        <v/>
      </c>
      <c r="K35" s="24" t="str">
        <f>IF(J35&lt;&gt;"",(J35+60),(""))</f>
        <v/>
      </c>
      <c r="L35" s="29"/>
      <c r="M35" s="24" t="str">
        <f>IF(G35="",(""),IF(F35="AUT_IDRO",(G35+1095),(J35)))</f>
        <v/>
      </c>
      <c r="N35" s="29"/>
      <c r="O35" s="24" t="str">
        <f>IF(N35&lt;&gt;"",(N35+365),(""))</f>
        <v/>
      </c>
      <c r="P35" s="24">
        <f>IF(G35="",(""),IF(F35="AUT_PAES",(G35+2190),IF(F35&lt;&gt;"AUT_PAES",(""))))</f>
        <v>42892</v>
      </c>
      <c r="Q35" s="24" t="str">
        <f>IF(G35="",(""),IF(F35="AUT_IDRO",(G35+1095),IF(F35&lt;&gt;"AUT_IDRO",(""),)))</f>
        <v/>
      </c>
      <c r="R35" s="24" t="str">
        <f>IF(L35&lt;&gt;"",(L35+15),(""))</f>
        <v/>
      </c>
      <c r="S35" s="29"/>
    </row>
    <row r="36" spans="1:19" s="3" customFormat="1" ht="24" customHeight="1" x14ac:dyDescent="0.25">
      <c r="A36" s="26">
        <v>1406</v>
      </c>
      <c r="B36" s="27" t="s">
        <v>104</v>
      </c>
      <c r="C36" s="27" t="s">
        <v>116</v>
      </c>
      <c r="D36" s="28"/>
      <c r="E36" s="29">
        <v>42927</v>
      </c>
      <c r="F36" s="27" t="s">
        <v>3</v>
      </c>
      <c r="G36" s="29">
        <v>42927</v>
      </c>
      <c r="H36" s="20">
        <f>IF(G36="",(""),IF(F36="AUT_PAES",(G36+1825),IF(F36="AUT_IDRO",(""),IF(G36&lt;&gt;"",(G36+365),))))</f>
        <v>43292</v>
      </c>
      <c r="I36" s="29">
        <v>42927</v>
      </c>
      <c r="J36" s="20">
        <f>IF(I36="",(""),IF(F36="PC",(I36+1095),IF(F36="DIA_SCIA_ALT_PC",(I36+1095),IF(F36="SCIA",(E36+1095),IF(F36="CILA",(E36+1095),IF(F36="AUT_IDRO",(G36+1095),("")))))))</f>
        <v>44022</v>
      </c>
      <c r="K36" s="20">
        <f>IF(J36&lt;&gt;"",(J36+60),(""))</f>
        <v>44082</v>
      </c>
      <c r="L36" s="29">
        <v>43605</v>
      </c>
      <c r="M36" s="20">
        <f>IF(G36="",(""),IF(F36="AUT_IDRO",(G36+1095),(J36)))</f>
        <v>44022</v>
      </c>
      <c r="N36" s="29"/>
      <c r="O36" s="20" t="str">
        <f>IF(N36&lt;&gt;"",(N36+365),(""))</f>
        <v/>
      </c>
      <c r="P36" s="20" t="str">
        <f>IF(G36="",(""),IF(F36="AUT_PAES",(G36+2190),IF(F36&lt;&gt;"AUT_PAES",(""))))</f>
        <v/>
      </c>
      <c r="Q36" s="20" t="str">
        <f>IF(G36="",(""),IF(F36="AUT_IDRO",(G36+1095),IF(F36&lt;&gt;"AUT_IDRO",(""),)))</f>
        <v/>
      </c>
      <c r="R36" s="20">
        <f>IF(L36&lt;&gt;"",(L36+15),(""))</f>
        <v>43620</v>
      </c>
      <c r="S36" s="29">
        <v>43605</v>
      </c>
    </row>
    <row r="37" spans="1:19" s="3" customFormat="1" ht="27.75" customHeight="1" x14ac:dyDescent="0.25">
      <c r="A37" s="26">
        <v>401</v>
      </c>
      <c r="B37" s="27" t="s">
        <v>42</v>
      </c>
      <c r="C37" s="27" t="s">
        <v>36</v>
      </c>
      <c r="D37" s="28" t="s">
        <v>43</v>
      </c>
      <c r="E37" s="29">
        <v>41403</v>
      </c>
      <c r="F37" s="27" t="s">
        <v>2</v>
      </c>
      <c r="G37" s="29">
        <v>41668</v>
      </c>
      <c r="H37" s="24">
        <v>42033</v>
      </c>
      <c r="I37" s="29">
        <v>42250</v>
      </c>
      <c r="J37" s="24">
        <v>43345</v>
      </c>
      <c r="K37" s="24">
        <v>43405</v>
      </c>
      <c r="L37" s="29">
        <v>42920</v>
      </c>
      <c r="M37" s="24">
        <v>43345</v>
      </c>
      <c r="N37" s="29"/>
      <c r="O37" s="24" t="s">
        <v>181</v>
      </c>
      <c r="P37" s="24" t="s">
        <v>181</v>
      </c>
      <c r="Q37" s="24" t="s">
        <v>181</v>
      </c>
      <c r="R37" s="24">
        <v>42935</v>
      </c>
      <c r="S37" s="29">
        <v>42920</v>
      </c>
    </row>
    <row r="38" spans="1:19" s="3" customFormat="1" ht="25.5" customHeight="1" x14ac:dyDescent="0.25">
      <c r="A38" s="26">
        <v>401</v>
      </c>
      <c r="B38" s="27" t="s">
        <v>42</v>
      </c>
      <c r="C38" s="27" t="s">
        <v>36</v>
      </c>
      <c r="D38" s="28" t="s">
        <v>44</v>
      </c>
      <c r="E38" s="29">
        <v>41289</v>
      </c>
      <c r="F38" s="27" t="s">
        <v>17</v>
      </c>
      <c r="G38" s="29">
        <v>41668</v>
      </c>
      <c r="H38" s="24">
        <v>43493</v>
      </c>
      <c r="I38" s="29"/>
      <c r="J38" s="24" t="s">
        <v>181</v>
      </c>
      <c r="K38" s="24" t="s">
        <v>181</v>
      </c>
      <c r="L38" s="29"/>
      <c r="M38" s="24" t="s">
        <v>181</v>
      </c>
      <c r="N38" s="29"/>
      <c r="O38" s="24" t="s">
        <v>181</v>
      </c>
      <c r="P38" s="24">
        <v>43858</v>
      </c>
      <c r="Q38" s="24" t="s">
        <v>181</v>
      </c>
      <c r="R38" s="24" t="s">
        <v>181</v>
      </c>
      <c r="S38" s="29"/>
    </row>
    <row r="39" spans="1:19" s="3" customFormat="1" ht="25.5" customHeight="1" x14ac:dyDescent="0.25">
      <c r="A39" s="26"/>
      <c r="B39" s="27" t="s">
        <v>134</v>
      </c>
      <c r="C39" s="27" t="s">
        <v>139</v>
      </c>
      <c r="D39" s="28" t="s">
        <v>135</v>
      </c>
      <c r="E39" s="29">
        <v>43175</v>
      </c>
      <c r="F39" s="27" t="s">
        <v>4</v>
      </c>
      <c r="G39" s="29">
        <v>43175</v>
      </c>
      <c r="H39" s="24">
        <v>43540</v>
      </c>
      <c r="I39" s="29">
        <v>43199</v>
      </c>
      <c r="J39" s="24">
        <v>44270</v>
      </c>
      <c r="K39" s="24">
        <v>44330</v>
      </c>
      <c r="L39" s="29">
        <v>43278</v>
      </c>
      <c r="M39" s="24">
        <v>44270</v>
      </c>
      <c r="N39" s="29"/>
      <c r="O39" s="24" t="s">
        <v>181</v>
      </c>
      <c r="P39" s="24" t="s">
        <v>181</v>
      </c>
      <c r="Q39" s="24" t="s">
        <v>181</v>
      </c>
      <c r="R39" s="24">
        <v>43293</v>
      </c>
      <c r="S39" s="29">
        <v>43278</v>
      </c>
    </row>
    <row r="40" spans="1:19" s="3" customFormat="1" ht="25.5" customHeight="1" x14ac:dyDescent="0.25">
      <c r="A40" s="26"/>
      <c r="B40" s="27" t="s">
        <v>134</v>
      </c>
      <c r="C40" s="27" t="s">
        <v>140</v>
      </c>
      <c r="D40" s="28" t="s">
        <v>136</v>
      </c>
      <c r="E40" s="29">
        <v>43209</v>
      </c>
      <c r="F40" s="27" t="s">
        <v>21</v>
      </c>
      <c r="G40" s="29">
        <v>43239</v>
      </c>
      <c r="H40" s="24">
        <v>43604</v>
      </c>
      <c r="I40" s="29">
        <v>43239</v>
      </c>
      <c r="J40" s="24">
        <v>44334</v>
      </c>
      <c r="K40" s="24">
        <v>44394</v>
      </c>
      <c r="L40" s="29">
        <v>43278</v>
      </c>
      <c r="M40" s="24">
        <v>44334</v>
      </c>
      <c r="N40" s="29"/>
      <c r="O40" s="24" t="s">
        <v>181</v>
      </c>
      <c r="P40" s="24" t="s">
        <v>181</v>
      </c>
      <c r="Q40" s="24" t="s">
        <v>181</v>
      </c>
      <c r="R40" s="24">
        <v>43293</v>
      </c>
      <c r="S40" s="29">
        <v>43278</v>
      </c>
    </row>
    <row r="41" spans="1:19" s="3" customFormat="1" ht="25.5" customHeight="1" x14ac:dyDescent="0.25">
      <c r="A41" s="22">
        <v>1802</v>
      </c>
      <c r="B41" s="17" t="s">
        <v>152</v>
      </c>
      <c r="C41" s="17" t="s">
        <v>153</v>
      </c>
      <c r="D41" s="21" t="s">
        <v>154</v>
      </c>
      <c r="E41" s="18">
        <v>43130</v>
      </c>
      <c r="F41" s="17" t="s">
        <v>4</v>
      </c>
      <c r="G41" s="18">
        <v>43532</v>
      </c>
      <c r="H41" s="20">
        <f>IF(G41="",(""),IF(F41="AUT_PAES",(G41+1825),IF(F41="AUT_IDRO",(""),IF(G41&lt;&gt;"",(G41+365),))))</f>
        <v>43897</v>
      </c>
      <c r="I41" s="18">
        <v>43654</v>
      </c>
      <c r="J41" s="20">
        <f>IF(I41="",(""),IF(F41="PC",(I41+1095),IF(F41="DIA_SCIA_ALT_PC",(I41+1095),IF(F41="SCIA",(E41+1095),IF(F41="CILA",(E41+1095),IF(F41="AUT_IDRO",(G41+1095),("")))))))</f>
        <v>44225</v>
      </c>
      <c r="K41" s="20">
        <f>IF(J41&lt;&gt;"",(J41+60),(""))</f>
        <v>44285</v>
      </c>
      <c r="L41" s="18"/>
      <c r="M41" s="20">
        <f>IF(G41="",(""),IF(F41="AUT_IDRO",(G41+1095),(J41)))</f>
        <v>44225</v>
      </c>
      <c r="N41" s="18"/>
      <c r="O41" s="20" t="str">
        <f>IF(N41&lt;&gt;"",(N41+365),(""))</f>
        <v/>
      </c>
      <c r="P41" s="20" t="str">
        <f>IF(G41="",(""),IF(F41="AUT_PAES",(G41+2190),IF(F41&lt;&gt;"AUT_PAES",(""))))</f>
        <v/>
      </c>
      <c r="Q41" s="20" t="str">
        <f>IF(G41="",(""),IF(F41="AUT_IDRO",(G41+1095),IF(F41&lt;&gt;"AUT_IDRO",(""),)))</f>
        <v/>
      </c>
      <c r="R41" s="20" t="str">
        <f>IF(L41&lt;&gt;"",(L41+15),(""))</f>
        <v/>
      </c>
      <c r="S41" s="18"/>
    </row>
    <row r="42" spans="1:19" s="3" customFormat="1" ht="25.5" customHeight="1" x14ac:dyDescent="0.25">
      <c r="A42" s="26">
        <v>1306</v>
      </c>
      <c r="B42" s="27" t="s">
        <v>118</v>
      </c>
      <c r="C42" s="27" t="s">
        <v>119</v>
      </c>
      <c r="D42" s="28" t="s">
        <v>120</v>
      </c>
      <c r="E42" s="29"/>
      <c r="F42" s="27" t="s">
        <v>21</v>
      </c>
      <c r="G42" s="29">
        <v>41921</v>
      </c>
      <c r="H42" s="24">
        <f>IF(G42="",(""),IF(F42="AUT_PAES",(G42+1825),IF(F42="AUT_IDRO",(""),IF(G42&lt;&gt;"",(G42+365),))))</f>
        <v>42286</v>
      </c>
      <c r="I42" s="29">
        <v>42159</v>
      </c>
      <c r="J42" s="24">
        <f>IF(I42="",(""),IF(F42="PC",(I42+1095),IF(F42="DIA_SCIA_ALT_PC",(I42+1095),IF(F42="SCIA",(E42+1095),IF(F42="CILA",(E42+1095),IF(F42="AUT_IDRO",(G42+1095),("")))))))</f>
        <v>43254</v>
      </c>
      <c r="K42" s="24">
        <f>IF(J42&lt;&gt;"",(J42+60),(""))</f>
        <v>43314</v>
      </c>
      <c r="L42" s="29"/>
      <c r="M42" s="24">
        <f>IF(G42="",(""),IF(F42="AUT_IDRO",(G42+1095),(J42)))</f>
        <v>43254</v>
      </c>
      <c r="N42" s="29"/>
      <c r="O42" s="24" t="str">
        <f>IF(N42&lt;&gt;"",(N42+365),(""))</f>
        <v/>
      </c>
      <c r="P42" s="24" t="str">
        <f>IF(G42="",(""),IF(F42="AUT_PAES",(G42+2190),IF(F42&lt;&gt;"AUT_PAES",(""))))</f>
        <v/>
      </c>
      <c r="Q42" s="24" t="str">
        <f>IF(G42="",(""),IF(F42="AUT_IDRO",(G42+1095),IF(F42&lt;&gt;"AUT_IDRO",(""),)))</f>
        <v/>
      </c>
      <c r="R42" s="24" t="str">
        <f>IF(L42&lt;&gt;"",(L42+15),(""))</f>
        <v/>
      </c>
      <c r="S42" s="29"/>
    </row>
    <row r="43" spans="1:19" s="3" customFormat="1" ht="25.5" customHeight="1" x14ac:dyDescent="0.25">
      <c r="A43" s="22">
        <v>1306</v>
      </c>
      <c r="B43" s="17" t="s">
        <v>118</v>
      </c>
      <c r="C43" s="17" t="s">
        <v>119</v>
      </c>
      <c r="D43" s="21" t="s">
        <v>120</v>
      </c>
      <c r="E43" s="18"/>
      <c r="F43" s="17" t="s">
        <v>17</v>
      </c>
      <c r="G43" s="18">
        <v>41921</v>
      </c>
      <c r="H43" s="20">
        <f>IF(G43="",(""),IF(F43="AUT_PAES",(G43+1825),IF(F43="AUT_IDRO",(""),IF(G43&lt;&gt;"",(G43+365),))))</f>
        <v>43746</v>
      </c>
      <c r="I43" s="18"/>
      <c r="J43" s="20" t="str">
        <f>IF(I43="",(""),IF(F43="PC",(I43+1095),IF(F43="DIA_SCIA_ALT_PC",(I43+1095),IF(F43="SCIA",(E43+1095),IF(F43="CILA",(E43+1095),IF(F43="AUT_IDRO",(G43+1095),("")))))))</f>
        <v/>
      </c>
      <c r="K43" s="20" t="str">
        <f>IF(J43&lt;&gt;"",(J43+60),(""))</f>
        <v/>
      </c>
      <c r="L43" s="18"/>
      <c r="M43" s="20" t="str">
        <f>IF(G43="",(""),IF(F43="AUT_IDRO",(G43+1095),(J43)))</f>
        <v/>
      </c>
      <c r="N43" s="18"/>
      <c r="O43" s="20" t="str">
        <f>IF(N43&lt;&gt;"",(N43+365),(""))</f>
        <v/>
      </c>
      <c r="P43" s="20">
        <f>IF(G43="",(""),IF(F43="AUT_PAES",(G43+2190),IF(F43&lt;&gt;"AUT_PAES",(""))))</f>
        <v>44111</v>
      </c>
      <c r="Q43" s="20" t="str">
        <f>IF(G43="",(""),IF(F43="AUT_IDRO",(G43+1095),IF(F43&lt;&gt;"AUT_IDRO",(""),)))</f>
        <v/>
      </c>
      <c r="R43" s="20" t="str">
        <f>IF(L43&lt;&gt;"",(L43+15),(""))</f>
        <v/>
      </c>
      <c r="S43" s="18"/>
    </row>
    <row r="44" spans="1:19" s="3" customFormat="1" ht="25.5" customHeight="1" x14ac:dyDescent="0.25">
      <c r="A44" s="22">
        <v>1306</v>
      </c>
      <c r="B44" s="17" t="s">
        <v>118</v>
      </c>
      <c r="C44" s="17" t="s">
        <v>122</v>
      </c>
      <c r="D44" s="21" t="s">
        <v>121</v>
      </c>
      <c r="E44" s="18"/>
      <c r="F44" s="17" t="s">
        <v>17</v>
      </c>
      <c r="G44" s="18">
        <v>42755</v>
      </c>
      <c r="H44" s="20">
        <f>IF(G44="",(""),IF(F44="AUT_PAES",(G44+1825),IF(F44="AUT_IDRO",(""),IF(G44&lt;&gt;"",(G44+365),))))</f>
        <v>44580</v>
      </c>
      <c r="I44" s="18"/>
      <c r="J44" s="20" t="str">
        <f>IF(I44="",(""),IF(F44="PC",(I44+1095),IF(F44="DIA_SCIA_ALT_PC",(I44+1095),IF(F44="SCIA",(E44+1095),IF(F44="CILA",(E44+1095),IF(F44="AUT_IDRO",(G44+1095),("")))))))</f>
        <v/>
      </c>
      <c r="K44" s="20" t="str">
        <f>IF(J44&lt;&gt;"",(J44+60),(""))</f>
        <v/>
      </c>
      <c r="L44" s="18"/>
      <c r="M44" s="20" t="str">
        <f>IF(G44="",(""),IF(F44="AUT_IDRO",(G44+1095),(J44)))</f>
        <v/>
      </c>
      <c r="N44" s="18"/>
      <c r="O44" s="20" t="str">
        <f>IF(N44&lt;&gt;"",(N44+365),(""))</f>
        <v/>
      </c>
      <c r="P44" s="20">
        <f>IF(G44="",(""),IF(F44="AUT_PAES",(G44+2190),IF(F44&lt;&gt;"AUT_PAES",(""))))</f>
        <v>44945</v>
      </c>
      <c r="Q44" s="20" t="str">
        <f>IF(G44="",(""),IF(F44="AUT_IDRO",(G44+1095),IF(F44&lt;&gt;"AUT_IDRO",(""),)))</f>
        <v/>
      </c>
      <c r="R44" s="20" t="str">
        <f>IF(L44&lt;&gt;"",(L44+15),(""))</f>
        <v/>
      </c>
      <c r="S44" s="18"/>
    </row>
    <row r="45" spans="1:19" s="3" customFormat="1" ht="25.5" customHeight="1" x14ac:dyDescent="0.25">
      <c r="A45" s="26">
        <v>1704</v>
      </c>
      <c r="B45" s="27" t="s">
        <v>113</v>
      </c>
      <c r="C45" s="27" t="s">
        <v>32</v>
      </c>
      <c r="D45" s="28"/>
      <c r="E45" s="29">
        <v>42695</v>
      </c>
      <c r="F45" s="27" t="s">
        <v>3</v>
      </c>
      <c r="G45" s="29">
        <v>42695</v>
      </c>
      <c r="H45" s="24">
        <v>43060</v>
      </c>
      <c r="I45" s="29">
        <v>42695</v>
      </c>
      <c r="J45" s="24">
        <v>43790</v>
      </c>
      <c r="K45" s="24">
        <v>43850</v>
      </c>
      <c r="L45" s="29">
        <v>43112</v>
      </c>
      <c r="M45" s="24">
        <v>43790</v>
      </c>
      <c r="N45" s="29"/>
      <c r="O45" s="24" t="s">
        <v>181</v>
      </c>
      <c r="P45" s="24" t="s">
        <v>181</v>
      </c>
      <c r="Q45" s="24" t="s">
        <v>181</v>
      </c>
      <c r="R45" s="24">
        <v>43127</v>
      </c>
      <c r="S45" s="29">
        <v>43112</v>
      </c>
    </row>
    <row r="46" spans="1:19" s="3" customFormat="1" ht="25.5" customHeight="1" x14ac:dyDescent="0.25">
      <c r="A46" s="26">
        <v>1704</v>
      </c>
      <c r="B46" s="27" t="s">
        <v>113</v>
      </c>
      <c r="C46" s="27" t="s">
        <v>32</v>
      </c>
      <c r="D46" s="28" t="s">
        <v>114</v>
      </c>
      <c r="E46" s="29">
        <v>42895</v>
      </c>
      <c r="F46" s="27" t="s">
        <v>21</v>
      </c>
      <c r="G46" s="29">
        <v>42895</v>
      </c>
      <c r="H46" s="24">
        <v>43260</v>
      </c>
      <c r="I46" s="29">
        <v>42899</v>
      </c>
      <c r="J46" s="24">
        <v>43994</v>
      </c>
      <c r="K46" s="24">
        <v>44054</v>
      </c>
      <c r="L46" s="29">
        <v>43112</v>
      </c>
      <c r="M46" s="24">
        <v>43994</v>
      </c>
      <c r="N46" s="29"/>
      <c r="O46" s="24" t="s">
        <v>181</v>
      </c>
      <c r="P46" s="24" t="s">
        <v>181</v>
      </c>
      <c r="Q46" s="24" t="s">
        <v>181</v>
      </c>
      <c r="R46" s="24">
        <v>43127</v>
      </c>
      <c r="S46" s="29">
        <v>43118</v>
      </c>
    </row>
    <row r="47" spans="1:19" s="3" customFormat="1" ht="25.5" customHeight="1" x14ac:dyDescent="0.25">
      <c r="A47" s="26">
        <v>903</v>
      </c>
      <c r="B47" s="27" t="s">
        <v>92</v>
      </c>
      <c r="C47" s="27" t="s">
        <v>82</v>
      </c>
      <c r="D47" s="28" t="s">
        <v>84</v>
      </c>
      <c r="E47" s="29">
        <v>40533</v>
      </c>
      <c r="F47" s="27" t="s">
        <v>18</v>
      </c>
      <c r="G47" s="29">
        <v>41800</v>
      </c>
      <c r="H47" s="24" t="str">
        <f>IF(G47="",(""),IF(F47="AUT_PAES",(G47+1825),IF(F47="AUT_IDRO",(""),IF(G47&lt;&gt;"",(G47+365),))))</f>
        <v/>
      </c>
      <c r="I47" s="29"/>
      <c r="J47" s="24" t="str">
        <f>IF(I47="",(""),IF(F47="PC",(I47+1095),IF(F47="DIA_SCIA_ALT_PC",(I47+1095),IF(F47="SCIA",(E47+1095),IF(F47="CILA",(E47+1095),IF(F47="AUT_IDRO",(G47+1095),("")))))))</f>
        <v/>
      </c>
      <c r="K47" s="24" t="str">
        <f>IF(J47&lt;&gt;"",(J47+60),(""))</f>
        <v/>
      </c>
      <c r="L47" s="29"/>
      <c r="M47" s="24">
        <f>IF(G47="",(""),IF(F47="AUT_IDRO",(G47+1095),(J47)))</f>
        <v>42895</v>
      </c>
      <c r="N47" s="29">
        <v>43260</v>
      </c>
      <c r="O47" s="24">
        <f>IF(N47&lt;&gt;"",(N47+365),(""))</f>
        <v>43625</v>
      </c>
      <c r="P47" s="24" t="str">
        <f>IF(G47="",(""),IF(F47="AUT_PAES",(G47+2190),IF(F47&lt;&gt;"AUT_PAES",(""))))</f>
        <v/>
      </c>
      <c r="Q47" s="24">
        <f>IF(G47="",(""),IF(F47="AUT_IDRO",(G47+1095),IF(F47&lt;&gt;"AUT_IDRO",(""),)))</f>
        <v>42895</v>
      </c>
      <c r="R47" s="24" t="str">
        <f>IF(L47&lt;&gt;"",(L47+15),(""))</f>
        <v/>
      </c>
      <c r="S47" s="29"/>
    </row>
    <row r="48" spans="1:19" s="3" customFormat="1" ht="25.5" customHeight="1" x14ac:dyDescent="0.25">
      <c r="A48" s="22">
        <v>903</v>
      </c>
      <c r="B48" s="17" t="s">
        <v>92</v>
      </c>
      <c r="C48" s="17" t="s">
        <v>82</v>
      </c>
      <c r="D48" s="21" t="s">
        <v>83</v>
      </c>
      <c r="E48" s="18">
        <v>40533</v>
      </c>
      <c r="F48" s="17" t="s">
        <v>2</v>
      </c>
      <c r="G48" s="18">
        <v>42012</v>
      </c>
      <c r="H48" s="20">
        <f>IF(G48="",(""),IF(F48="AUT_PAES",(G48+1825),IF(F48="AUT_IDRO",(""),IF(G48&lt;&gt;"",(G48+365),))))</f>
        <v>42377</v>
      </c>
      <c r="I48" s="18">
        <v>42058</v>
      </c>
      <c r="J48" s="20">
        <f>IF(I48="",(""),IF(F48="PC",(I48+1095),IF(F48="DIA_SCIA_ALT_PC",(I48+1095),IF(F48="SCIA",(E48+1095),IF(F48="CILA",(E48+1095),IF(F48="AUT_IDRO",(G48+1095),("")))))))</f>
        <v>43153</v>
      </c>
      <c r="K48" s="20">
        <f>IF(J48&lt;&gt;"",(J48+60),(""))</f>
        <v>43213</v>
      </c>
      <c r="L48" s="18">
        <v>43503</v>
      </c>
      <c r="M48" s="20">
        <f>IF(G48="",(""),IF(F48="AUT_IDRO",(G48+1095),(J48)))</f>
        <v>43153</v>
      </c>
      <c r="N48" s="18">
        <v>43154</v>
      </c>
      <c r="O48" s="20">
        <f>IF(N48&lt;&gt;"",(N48+365),(""))</f>
        <v>43519</v>
      </c>
      <c r="P48" s="20" t="str">
        <f>IF(G48="",(""),IF(F48="AUT_PAES",(G48+2190),IF(F48&lt;&gt;"AUT_PAES",(""))))</f>
        <v/>
      </c>
      <c r="Q48" s="20" t="str">
        <f>IF(G48="",(""),IF(F48="AUT_IDRO",(G48+1095),IF(F48&lt;&gt;"AUT_IDRO",(""),)))</f>
        <v/>
      </c>
      <c r="R48" s="20">
        <f>IF(L48&lt;&gt;"",(L48+15),(""))</f>
        <v>43518</v>
      </c>
      <c r="S48" s="18" t="s">
        <v>292</v>
      </c>
    </row>
    <row r="49" spans="1:20" s="3" customFormat="1" ht="25.5" customHeight="1" x14ac:dyDescent="0.25">
      <c r="A49" s="22">
        <v>903</v>
      </c>
      <c r="B49" s="17" t="s">
        <v>92</v>
      </c>
      <c r="C49" s="17" t="s">
        <v>82</v>
      </c>
      <c r="D49" s="21"/>
      <c r="E49" s="18"/>
      <c r="F49" s="17" t="s">
        <v>17</v>
      </c>
      <c r="G49" s="18">
        <v>41793</v>
      </c>
      <c r="H49" s="20">
        <f>IF(G49="",(""),IF(F49="AUT_PAES",(G49+1825),IF(F49="AUT_IDRO",(""),IF(G49&lt;&gt;"",(G49+365),))))</f>
        <v>43618</v>
      </c>
      <c r="I49" s="18">
        <v>42058</v>
      </c>
      <c r="J49" s="20" t="str">
        <f>IF(I49="",(""),IF(F49="PC",(I49+1095),IF(F49="DIA_SCIA_ALT_PC",(I49+1095),IF(F49="SCIA",(E49+1095),IF(F49="CILA",(E49+1095),IF(F49="AUT_IDRO",(G49+1095),("")))))))</f>
        <v/>
      </c>
      <c r="K49" s="20" t="str">
        <f>IF(J49&lt;&gt;"",(J49+60),(""))</f>
        <v/>
      </c>
      <c r="L49" s="18"/>
      <c r="M49" s="20" t="str">
        <f>IF(G49="",(""),IF(F49="AUT_IDRO",(G49+1095),(J49)))</f>
        <v/>
      </c>
      <c r="N49" s="18"/>
      <c r="O49" s="20" t="str">
        <f>IF(N49&lt;&gt;"",(N49+365),(""))</f>
        <v/>
      </c>
      <c r="P49" s="20">
        <f>IF(G49="",(""),IF(F49="AUT_PAES",(G49+2190),IF(F49&lt;&gt;"AUT_PAES",(""))))</f>
        <v>43983</v>
      </c>
      <c r="Q49" s="20" t="str">
        <f>IF(G49="",(""),IF(F49="AUT_IDRO",(G49+1095),IF(F49&lt;&gt;"AUT_IDRO",(""),)))</f>
        <v/>
      </c>
      <c r="R49" s="20" t="str">
        <f>IF(L49&lt;&gt;"",(L49+15),(""))</f>
        <v/>
      </c>
      <c r="S49" s="18"/>
    </row>
    <row r="50" spans="1:20" s="3" customFormat="1" ht="25.5" customHeight="1" x14ac:dyDescent="0.25">
      <c r="A50" s="22">
        <v>903</v>
      </c>
      <c r="B50" s="17" t="s">
        <v>92</v>
      </c>
      <c r="C50" s="17" t="s">
        <v>182</v>
      </c>
      <c r="D50" s="21" t="s">
        <v>84</v>
      </c>
      <c r="E50" s="18"/>
      <c r="F50" s="17" t="s">
        <v>18</v>
      </c>
      <c r="G50" s="18">
        <v>42895</v>
      </c>
      <c r="H50" s="20" t="str">
        <f>IF(G50="",(""),IF(F50="AUT_PAES",(G50+1825),IF(F50="AUT_IDRO",(""),IF(G50&lt;&gt;"",(G50+365),))))</f>
        <v/>
      </c>
      <c r="I50" s="18"/>
      <c r="J50" s="20" t="str">
        <f>IF(I50="",(""),IF(F50="PC",(I50+1095),IF(F50="DIA_SCIA_ALT_PC",(I50+1095),IF(F50="SCIA",(E50+1095),IF(F50="CILA",(E50+1095),IF(F50="AUT_IDRO",(G50+1095),("")))))))</f>
        <v/>
      </c>
      <c r="K50" s="20" t="str">
        <f>IF(J50&lt;&gt;"",(J50+60),(""))</f>
        <v/>
      </c>
      <c r="L50" s="18"/>
      <c r="M50" s="41">
        <f>IF(G50="",(""),IF(F50="AUT_IDRO",(G50+1095),(J50)))</f>
        <v>43990</v>
      </c>
      <c r="N50" s="18"/>
      <c r="O50" s="20" t="str">
        <f>IF(N50&lt;&gt;"",(N50+365),(""))</f>
        <v/>
      </c>
      <c r="P50" s="20" t="str">
        <f>IF(G50="",(""),IF(F50="AUT_PAES",(G50+2190),IF(F50&lt;&gt;"AUT_PAES",(""))))</f>
        <v/>
      </c>
      <c r="Q50" s="20">
        <f>IF(G50="",(""),IF(F50="AUT_IDRO",(G50+1095),IF(F50&lt;&gt;"AUT_IDRO",(""),)))</f>
        <v>43990</v>
      </c>
      <c r="R50" s="20" t="str">
        <f>IF(L50&lt;&gt;"",(L50+15),(""))</f>
        <v/>
      </c>
      <c r="S50" s="18"/>
    </row>
    <row r="51" spans="1:20" s="3" customFormat="1" ht="25.5" customHeight="1" x14ac:dyDescent="0.25">
      <c r="A51" s="22">
        <v>903</v>
      </c>
      <c r="B51" s="17" t="s">
        <v>92</v>
      </c>
      <c r="C51" s="17" t="s">
        <v>138</v>
      </c>
      <c r="D51" s="21" t="s">
        <v>191</v>
      </c>
      <c r="E51" s="18">
        <v>43516</v>
      </c>
      <c r="F51" s="17" t="s">
        <v>3</v>
      </c>
      <c r="G51" s="18">
        <v>43516</v>
      </c>
      <c r="H51" s="20">
        <f>IF(G51="",(""),IF(F51="AUT_PAES",(G51+1825),IF(F51="AUT_IDRO",(""),IF(G51&lt;&gt;"",(G51+365),))))</f>
        <v>43881</v>
      </c>
      <c r="I51" s="18">
        <v>43516</v>
      </c>
      <c r="J51" s="20">
        <f>IF(I51="",(""),IF(F51="PC",(I51+1095),IF(F51="DIA_SCIA_ALT_PC",(I51+1095),IF(F51="SCIA",(E51+1095),IF(F51="CILA",(E51+1095),IF(F51="AUT_IDRO",(G51+1095),("")))))))</f>
        <v>44611</v>
      </c>
      <c r="K51" s="20">
        <f>IF(J51&lt;&gt;"",(J51+60),(""))</f>
        <v>44671</v>
      </c>
      <c r="L51" s="18">
        <v>44186</v>
      </c>
      <c r="M51" s="20">
        <f>IF(G51="",(""),IF(F51="AUT_IDRO",(G51+1095),(J51)))</f>
        <v>44611</v>
      </c>
      <c r="N51" s="18"/>
      <c r="O51" s="20" t="str">
        <f>IF(N51&lt;&gt;"",(N51+365),(""))</f>
        <v/>
      </c>
      <c r="P51" s="20" t="str">
        <f>IF(G51="",(""),IF(F51="AUT_PAES",(G51+2190),IF(F51&lt;&gt;"AUT_PAES",(""))))</f>
        <v/>
      </c>
      <c r="Q51" s="20" t="str">
        <f>IF(G51="",(""),IF(F51="AUT_IDRO",(G51+1095),IF(F51&lt;&gt;"AUT_IDRO",(""),)))</f>
        <v/>
      </c>
      <c r="R51" s="20">
        <f>IF(L51&lt;&gt;"",(L51+15),(""))</f>
        <v>44201</v>
      </c>
      <c r="S51" s="18">
        <v>44186</v>
      </c>
    </row>
    <row r="52" spans="1:20" s="3" customFormat="1" ht="25.5" customHeight="1" x14ac:dyDescent="0.25">
      <c r="A52" s="22">
        <v>903</v>
      </c>
      <c r="B52" s="17" t="s">
        <v>92</v>
      </c>
      <c r="C52" s="17" t="s">
        <v>278</v>
      </c>
      <c r="D52" s="39" t="s">
        <v>281</v>
      </c>
      <c r="E52" s="18">
        <v>44046</v>
      </c>
      <c r="F52" s="17" t="s">
        <v>3</v>
      </c>
      <c r="G52" s="18">
        <v>44046</v>
      </c>
      <c r="H52" s="20">
        <f>IF(G52="",(""),IF(F52="AUT_PAES",(G52+1825),IF(F52="AUT_IDRO",(""),IF(G52&lt;&gt;"",(G52+365),))))</f>
        <v>44411</v>
      </c>
      <c r="I52" s="18"/>
      <c r="J52" s="20" t="str">
        <f>IF(I52="",(""),IF(F52="PC",(I52+1095),IF(F52="DIA_SCIA_ALT_PC",(I52+1095),IF(F52="SCIA",(E52+1095),IF(F52="CILA",(E52+1095),IF(F52="AUT_IDRO",(G52+1095),("")))))))</f>
        <v/>
      </c>
      <c r="K52" s="20" t="str">
        <f>IF(J52&lt;&gt;"",(J52+60),(""))</f>
        <v/>
      </c>
      <c r="L52" s="18"/>
      <c r="M52" s="20" t="str">
        <f>IF(G52="",(""),IF(F52="AUT_IDRO",(G52+1095),(J52)))</f>
        <v/>
      </c>
      <c r="N52" s="18"/>
      <c r="O52" s="20" t="str">
        <f>IF(N52&lt;&gt;"",(N52+365),(""))</f>
        <v/>
      </c>
      <c r="P52" s="20" t="str">
        <f>IF(G52="",(""),IF(F52="AUT_PAES",(G52+2190),IF(F52&lt;&gt;"AUT_PAES",(""))))</f>
        <v/>
      </c>
      <c r="Q52" s="20" t="str">
        <f>IF(G52="",(""),IF(F52="AUT_IDRO",(G52+1095),IF(F52&lt;&gt;"AUT_IDRO",(""),)))</f>
        <v/>
      </c>
      <c r="R52" s="20" t="str">
        <f>IF(L52&lt;&gt;"",(L52+15),(""))</f>
        <v/>
      </c>
      <c r="S52" s="18"/>
    </row>
    <row r="53" spans="1:20" s="3" customFormat="1" ht="25.5" customHeight="1" x14ac:dyDescent="0.25">
      <c r="A53" s="26">
        <v>1515</v>
      </c>
      <c r="B53" s="27" t="s">
        <v>67</v>
      </c>
      <c r="C53" s="27" t="s">
        <v>32</v>
      </c>
      <c r="D53" s="28" t="s">
        <v>66</v>
      </c>
      <c r="E53" s="29">
        <v>42326</v>
      </c>
      <c r="F53" s="27" t="s">
        <v>3</v>
      </c>
      <c r="G53" s="29">
        <v>42326</v>
      </c>
      <c r="H53" s="20">
        <f>IF(G53="",(""),IF(F53="AUT_PAES",(G53+1825),IF(F53="AUT_IDRO",(""),IF(G53&lt;&gt;"",(G53+365),))))</f>
        <v>42691</v>
      </c>
      <c r="I53" s="29">
        <v>42326</v>
      </c>
      <c r="J53" s="20">
        <f>IF(I53="",(""),IF(F53="PC",(I53+1095),IF(F53="DIA_SCIA_ALT_PC",(I53+1095),IF(F53="SCIA",(E53+1095),IF(F53="CILA",(E53+1095),IF(F53="AUT_IDRO",(G53+1095),("")))))))</f>
        <v>43421</v>
      </c>
      <c r="K53" s="20">
        <f>IF(J53&lt;&gt;"",(J53+60),(""))</f>
        <v>43481</v>
      </c>
      <c r="L53" s="29"/>
      <c r="M53" s="20">
        <f>IF(G53="",(""),IF(F53="AUT_IDRO",(G53+1095),(J53)))</f>
        <v>43421</v>
      </c>
      <c r="N53" s="29"/>
      <c r="O53" s="20" t="str">
        <f>IF(N53&lt;&gt;"",(N53+365),(""))</f>
        <v/>
      </c>
      <c r="P53" s="20" t="str">
        <f>IF(G53="",(""),IF(F53="AUT_PAES",(G53+2190),IF(F53&lt;&gt;"AUT_PAES",(""))))</f>
        <v/>
      </c>
      <c r="Q53" s="20" t="str">
        <f>IF(G53="",(""),IF(F53="AUT_IDRO",(G53+1095),IF(F53&lt;&gt;"AUT_IDRO",(""),)))</f>
        <v/>
      </c>
      <c r="R53" s="20" t="str">
        <f>IF(L53&lt;&gt;"",(L53+15),(""))</f>
        <v/>
      </c>
      <c r="S53" s="29"/>
    </row>
    <row r="54" spans="1:20" s="3" customFormat="1" ht="25.5" customHeight="1" x14ac:dyDescent="0.25">
      <c r="A54" s="26">
        <v>1515</v>
      </c>
      <c r="B54" s="27" t="s">
        <v>67</v>
      </c>
      <c r="C54" s="27" t="s">
        <v>32</v>
      </c>
      <c r="D54" s="28" t="s">
        <v>66</v>
      </c>
      <c r="E54" s="29">
        <v>42326</v>
      </c>
      <c r="F54" s="27" t="s">
        <v>3</v>
      </c>
      <c r="G54" s="29">
        <v>42326</v>
      </c>
      <c r="H54" s="20">
        <f>IF(G54="",(""),IF(F54="AUT_PAES",(G54+1825),IF(F54="AUT_IDRO",(""),IF(G54&lt;&gt;"",(G54+365),))))</f>
        <v>42691</v>
      </c>
      <c r="I54" s="29">
        <v>42326</v>
      </c>
      <c r="J54" s="20">
        <f>IF(I54="",(""),IF(F54="PC",(I54+1095),IF(F54="DIA_SCIA_ALT_PC",(I54+1095),IF(F54="SCIA",(E54+1095),IF(F54="CILA",(E54+1095),IF(F54="AUT_IDRO",(G54+1095),("")))))))</f>
        <v>43421</v>
      </c>
      <c r="K54" s="20">
        <f>IF(J54&lt;&gt;"",(J54+60),(""))</f>
        <v>43481</v>
      </c>
      <c r="L54" s="29"/>
      <c r="M54" s="20">
        <f>IF(G54="",(""),IF(F54="AUT_IDRO",(G54+1095),(J54)))</f>
        <v>43421</v>
      </c>
      <c r="N54" s="29"/>
      <c r="O54" s="20" t="str">
        <f>IF(N54&lt;&gt;"",(N54+365),(""))</f>
        <v/>
      </c>
      <c r="P54" s="20" t="str">
        <f>IF(G54="",(""),IF(F54="AUT_PAES",(G54+2190),IF(F54&lt;&gt;"AUT_PAES",(""))))</f>
        <v/>
      </c>
      <c r="Q54" s="20" t="str">
        <f>IF(G54="",(""),IF(F54="AUT_IDRO",(G54+1095),IF(F54&lt;&gt;"AUT_IDRO",(""),)))</f>
        <v/>
      </c>
      <c r="R54" s="20" t="str">
        <f>IF(L54&lt;&gt;"",(L54+15),(""))</f>
        <v/>
      </c>
      <c r="S54" s="29"/>
    </row>
    <row r="55" spans="1:20" s="3" customFormat="1" ht="25.5" customHeight="1" x14ac:dyDescent="0.25">
      <c r="A55" s="22">
        <v>1304</v>
      </c>
      <c r="B55" s="17" t="s">
        <v>123</v>
      </c>
      <c r="C55" s="17" t="s">
        <v>36</v>
      </c>
      <c r="D55" s="21" t="s">
        <v>70</v>
      </c>
      <c r="E55" s="18">
        <v>41598</v>
      </c>
      <c r="F55" s="17" t="s">
        <v>2</v>
      </c>
      <c r="G55" s="18">
        <v>42738</v>
      </c>
      <c r="H55" s="20">
        <f>IF(G55="",(""),IF(F55="AUT_PAES",(G55+1825),IF(F55="AUT_IDRO",(""),IF(G55&lt;&gt;"",(G55+365),))))</f>
        <v>43103</v>
      </c>
      <c r="I55" s="18">
        <v>42739</v>
      </c>
      <c r="J55" s="20">
        <f>IF(I55="",(""),IF(F55="PC",(I55+1095),IF(F55="DIA_SCIA_ALT_PC",(I55+1095),IF(F55="SCIA",(E55+1095),IF(F55="CILA",(E55+1095),IF(F55="AUT_IDRO",(G55+1095),("")))))))</f>
        <v>43834</v>
      </c>
      <c r="K55" s="20">
        <f>IF(J55&lt;&gt;"",(J55+60),(""))</f>
        <v>43894</v>
      </c>
      <c r="L55" s="18">
        <v>43507</v>
      </c>
      <c r="M55" s="20">
        <f>IF(G55="",(""),IF(F55="AUT_IDRO",(G55+1095),(J55)))</f>
        <v>43834</v>
      </c>
      <c r="N55" s="18"/>
      <c r="O55" s="20" t="str">
        <f>IF(N55&lt;&gt;"",(N55+365),(""))</f>
        <v/>
      </c>
      <c r="P55" s="20" t="str">
        <f>IF(G55="",(""),IF(F55="AUT_PAES",(G55+2190),IF(F55&lt;&gt;"AUT_PAES",(""))))</f>
        <v/>
      </c>
      <c r="Q55" s="20" t="str">
        <f>IF(G55="",(""),IF(F55="AUT_IDRO",(G55+1095),IF(F55&lt;&gt;"AUT_IDRO",(""),)))</f>
        <v/>
      </c>
      <c r="R55" s="20">
        <f>IF(L55&lt;&gt;"",(L55+15),(""))</f>
        <v>43522</v>
      </c>
      <c r="S55" s="18">
        <v>43507</v>
      </c>
    </row>
    <row r="56" spans="1:20" s="3" customFormat="1" ht="25.5" customHeight="1" x14ac:dyDescent="0.25">
      <c r="A56" s="22">
        <v>1304</v>
      </c>
      <c r="B56" s="17" t="s">
        <v>123</v>
      </c>
      <c r="C56" s="17" t="s">
        <v>36</v>
      </c>
      <c r="D56" s="21" t="s">
        <v>71</v>
      </c>
      <c r="E56" s="18">
        <v>42058</v>
      </c>
      <c r="F56" s="17" t="s">
        <v>17</v>
      </c>
      <c r="G56" s="18">
        <v>42738</v>
      </c>
      <c r="H56" s="20">
        <f>IF(G56="",(""),IF(F56="AUT_PAES",(G56+1825),IF(F56="AUT_IDRO",(""),IF(G56&lt;&gt;"",(G56+365),))))</f>
        <v>44563</v>
      </c>
      <c r="I56" s="18"/>
      <c r="J56" s="20" t="str">
        <f>IF(I56="",(""),IF(F56="PC",(I56+1095),IF(F56="DIA_SCIA_ALT_PC",(I56+1095),IF(F56="SCIA",(E56+1095),IF(F56="CILA",(E56+1095),IF(F56="AUT_IDRO",(G56+1095),("")))))))</f>
        <v/>
      </c>
      <c r="K56" s="20" t="str">
        <f>IF(J56&lt;&gt;"",(J56+60),(""))</f>
        <v/>
      </c>
      <c r="L56" s="18"/>
      <c r="M56" s="20" t="str">
        <f>IF(G56="",(""),IF(F56="AUT_IDRO",(G56+1095),(J56)))</f>
        <v/>
      </c>
      <c r="N56" s="18"/>
      <c r="O56" s="20" t="str">
        <f>IF(N56&lt;&gt;"",(N56+365),(""))</f>
        <v/>
      </c>
      <c r="P56" s="20">
        <f>IF(G56="",(""),IF(F56="AUT_PAES",(G56+2190),IF(F56&lt;&gt;"AUT_PAES",(""))))</f>
        <v>44928</v>
      </c>
      <c r="Q56" s="20" t="str">
        <f>IF(G56="",(""),IF(F56="AUT_IDRO",(G56+1095),IF(F56&lt;&gt;"AUT_IDRO",(""),)))</f>
        <v/>
      </c>
      <c r="R56" s="20" t="str">
        <f>IF(L56&lt;&gt;"",(L56+15),(""))</f>
        <v/>
      </c>
      <c r="S56" s="18"/>
    </row>
    <row r="57" spans="1:20" s="3" customFormat="1" ht="25.5" customHeight="1" x14ac:dyDescent="0.25">
      <c r="A57" s="22">
        <v>1304</v>
      </c>
      <c r="B57" s="17" t="s">
        <v>123</v>
      </c>
      <c r="C57" s="17" t="s">
        <v>141</v>
      </c>
      <c r="D57" s="21" t="s">
        <v>142</v>
      </c>
      <c r="E57" s="18">
        <v>43298</v>
      </c>
      <c r="F57" s="17" t="s">
        <v>21</v>
      </c>
      <c r="G57" s="18"/>
      <c r="H57" s="20" t="str">
        <f>IF(G57="",(""),IF(F57="AUT_PAES",(G57+1825),IF(F57="AUT_IDRO",(""),IF(G57&lt;&gt;"",(G57+365),))))</f>
        <v/>
      </c>
      <c r="I57" s="18"/>
      <c r="J57" s="20" t="str">
        <f>IF(I57="",(""),IF(F57="PC",(I57+1095),IF(F57="DIA_SCIA_ALT_PC",(I57+1095),IF(F57="SCIA",(E57+1095),IF(F57="CILA",(E57+1095),IF(F57="AUT_IDRO",(G57+1095),("")))))))</f>
        <v/>
      </c>
      <c r="K57" s="20" t="str">
        <f>IF(J57&lt;&gt;"",(J57+60),(""))</f>
        <v/>
      </c>
      <c r="L57" s="18"/>
      <c r="M57" s="20" t="str">
        <f>IF(G57="",(""),IF(F57="AUT_IDRO",(G57+1095),(J57)))</f>
        <v/>
      </c>
      <c r="N57" s="18"/>
      <c r="O57" s="20" t="str">
        <f>IF(N57&lt;&gt;"",(N57+365),(""))</f>
        <v/>
      </c>
      <c r="P57" s="20" t="str">
        <f>IF(G57="",(""),IF(F57="AUT_PAES",(G57+2190),IF(F57&lt;&gt;"AUT_PAES",(""))))</f>
        <v/>
      </c>
      <c r="Q57" s="20" t="str">
        <f>IF(G57="",(""),IF(F57="AUT_IDRO",(G57+1095),IF(F57&lt;&gt;"AUT_IDRO",(""),)))</f>
        <v/>
      </c>
      <c r="R57" s="20" t="str">
        <f>IF(L57&lt;&gt;"",(L57+15),(""))</f>
        <v/>
      </c>
      <c r="S57" s="23"/>
      <c r="T57" s="5"/>
    </row>
    <row r="58" spans="1:20" s="3" customFormat="1" ht="25.5" customHeight="1" x14ac:dyDescent="0.25">
      <c r="A58" s="22">
        <v>1304</v>
      </c>
      <c r="B58" s="17" t="s">
        <v>123</v>
      </c>
      <c r="C58" s="17" t="s">
        <v>141</v>
      </c>
      <c r="D58" s="21" t="s">
        <v>142</v>
      </c>
      <c r="E58" s="18">
        <v>43298</v>
      </c>
      <c r="F58" s="17" t="s">
        <v>17</v>
      </c>
      <c r="G58" s="18"/>
      <c r="H58" s="20" t="str">
        <f>IF(G58="",(""),IF(F58="AUT_PAES",(G58+1825),IF(F58="AUT_IDRO",(""),IF(G58&lt;&gt;"",(G58+365),))))</f>
        <v/>
      </c>
      <c r="I58" s="18"/>
      <c r="J58" s="20" t="str">
        <f>IF(I58="",(""),IF(F58="PC",(I58+1095),IF(F58="DIA_SCIA_ALT_PC",(I58+1095),IF(F58="SCIA",(E58+1095),IF(F58="CILA",(E58+1095),IF(F58="AUT_IDRO",(G58+1095),("")))))))</f>
        <v/>
      </c>
      <c r="K58" s="20" t="str">
        <f>IF(J58&lt;&gt;"",(J58+60),(""))</f>
        <v/>
      </c>
      <c r="L58" s="18"/>
      <c r="M58" s="20" t="str">
        <f>IF(G58="",(""),IF(F58="AUT_IDRO",(G58+1095),(J58)))</f>
        <v/>
      </c>
      <c r="N58" s="18"/>
      <c r="O58" s="20" t="str">
        <f>IF(N58&lt;&gt;"",(N58+365),(""))</f>
        <v/>
      </c>
      <c r="P58" s="20" t="str">
        <f>IF(G58="",(""),IF(F58="AUT_PAES",(G58+2190),IF(F58&lt;&gt;"AUT_PAES",(""))))</f>
        <v/>
      </c>
      <c r="Q58" s="20" t="str">
        <f>IF(G58="",(""),IF(F58="AUT_IDRO",(G58+1095),IF(F58&lt;&gt;"AUT_IDRO",(""),)))</f>
        <v/>
      </c>
      <c r="R58" s="20" t="str">
        <f>IF(L58&lt;&gt;"",(L58+15),(""))</f>
        <v/>
      </c>
      <c r="S58" s="18"/>
    </row>
    <row r="59" spans="1:20" s="3" customFormat="1" ht="25.5" customHeight="1" x14ac:dyDescent="0.25">
      <c r="A59" s="22">
        <v>1901</v>
      </c>
      <c r="B59" s="17" t="s">
        <v>192</v>
      </c>
      <c r="C59" s="17" t="s">
        <v>193</v>
      </c>
      <c r="D59" s="21" t="s">
        <v>194</v>
      </c>
      <c r="E59" s="18">
        <v>43543</v>
      </c>
      <c r="F59" s="17" t="s">
        <v>17</v>
      </c>
      <c r="G59" s="18"/>
      <c r="H59" s="20" t="str">
        <f>IF(G59="",(""),IF(F59="AUT_PAES",(G59+1825),IF(F59="AUT_IDRO",(""),IF(G59&lt;&gt;"",(G59+365),))))</f>
        <v/>
      </c>
      <c r="I59" s="18"/>
      <c r="J59" s="20" t="str">
        <f>IF(I59="",(""),IF(F59="PC",(I59+1095),IF(F59="DIA_SCIA_ALT_PC",(I59+1095),IF(F59="SCIA",(E59+1095),IF(F59="CILA",(E59+1095),IF(F59="AUT_IDRO",(G59+1095),("")))))))</f>
        <v/>
      </c>
      <c r="K59" s="20" t="str">
        <f>IF(J59&lt;&gt;"",(J59+60),(""))</f>
        <v/>
      </c>
      <c r="L59" s="18"/>
      <c r="M59" s="20" t="str">
        <f>IF(G59="",(""),IF(F59="AUT_IDRO",(G59+1095),(J59)))</f>
        <v/>
      </c>
      <c r="N59" s="18"/>
      <c r="O59" s="20" t="str">
        <f>IF(N59&lt;&gt;"",(N59+365),(""))</f>
        <v/>
      </c>
      <c r="P59" s="20" t="str">
        <f>IF(G59="",(""),IF(F59="AUT_PAES",(G59+2190),IF(F59&lt;&gt;"AUT_PAES",(""))))</f>
        <v/>
      </c>
      <c r="Q59" s="20" t="str">
        <f>IF(G59="",(""),IF(F59="AUT_IDRO",(G59+1095),IF(F59&lt;&gt;"AUT_IDRO",(""),)))</f>
        <v/>
      </c>
      <c r="R59" s="20" t="str">
        <f>IF(L59&lt;&gt;"",(L59+15),(""))</f>
        <v/>
      </c>
      <c r="S59" s="18"/>
    </row>
    <row r="60" spans="1:20" s="3" customFormat="1" ht="25.5" customHeight="1" x14ac:dyDescent="0.25">
      <c r="A60" s="22">
        <v>1901</v>
      </c>
      <c r="B60" s="17" t="s">
        <v>192</v>
      </c>
      <c r="C60" s="17" t="s">
        <v>193</v>
      </c>
      <c r="D60" s="21" t="s">
        <v>224</v>
      </c>
      <c r="E60" s="18">
        <v>43731</v>
      </c>
      <c r="F60" s="17" t="s">
        <v>2</v>
      </c>
      <c r="G60" s="18"/>
      <c r="H60" s="20" t="str">
        <f>IF(G60="",(""),IF(F60="AUT_PAES",(G60+1825),IF(F60="AUT_IDRO",(""),IF(G60&lt;&gt;"",(G60+365),))))</f>
        <v/>
      </c>
      <c r="I60" s="18"/>
      <c r="J60" s="20" t="str">
        <f>IF(I60="",(""),IF(F60="PC",(I60+1095),IF(F60="DIA_SCIA_ALT_PC",(I60+1095),IF(F60="SCIA",(E60+1095),IF(F60="CILA",(E60+1095),IF(F60="AUT_IDRO",(G60+1095),("")))))))</f>
        <v/>
      </c>
      <c r="K60" s="20" t="str">
        <f>IF(J60&lt;&gt;"",(J60+60),(""))</f>
        <v/>
      </c>
      <c r="L60" s="18"/>
      <c r="M60" s="20" t="str">
        <f>IF(G60="",(""),IF(F60="AUT_IDRO",(G60+1095),(J60)))</f>
        <v/>
      </c>
      <c r="N60" s="18"/>
      <c r="O60" s="20" t="str">
        <f>IF(N60&lt;&gt;"",(N60+365),(""))</f>
        <v/>
      </c>
      <c r="P60" s="20" t="str">
        <f>IF(G60="",(""),IF(F60="AUT_PAES",(G60+2190),IF(F60&lt;&gt;"AUT_PAES",(""))))</f>
        <v/>
      </c>
      <c r="Q60" s="20" t="str">
        <f>IF(G60="",(""),IF(F60="AUT_IDRO",(G60+1095),IF(F60&lt;&gt;"AUT_IDRO",(""),)))</f>
        <v/>
      </c>
      <c r="R60" s="20" t="str">
        <f>IF(L60&lt;&gt;"",(L60+15),(""))</f>
        <v/>
      </c>
      <c r="S60" s="18"/>
    </row>
    <row r="61" spans="1:20" s="3" customFormat="1" ht="25.5" customHeight="1" x14ac:dyDescent="0.25">
      <c r="A61" s="26">
        <v>1315</v>
      </c>
      <c r="B61" s="27" t="s">
        <v>107</v>
      </c>
      <c r="C61" s="27" t="s">
        <v>36</v>
      </c>
      <c r="D61" s="28" t="s">
        <v>108</v>
      </c>
      <c r="E61" s="29">
        <v>41712</v>
      </c>
      <c r="F61" s="27" t="s">
        <v>2</v>
      </c>
      <c r="G61" s="29"/>
      <c r="H61" s="20" t="str">
        <f>IF(G61="",(""),IF(F61="AUT_PAES",(G61+1825),IF(F61="AUT_IDRO",(""),IF(G61&lt;&gt;"",(G61+365),))))</f>
        <v/>
      </c>
      <c r="I61" s="29"/>
      <c r="J61" s="20" t="str">
        <f>IF(I61="",(""),IF(F61="PC",(I61+1095),IF(F61="DIA_SCIA_ALT_PC",(I61+1095),IF(F61="SCIA",(E61+1095),IF(F61="CILA",(E61+1095),IF(F61="AUT_IDRO",(G61+1095),("")))))))</f>
        <v/>
      </c>
      <c r="K61" s="20" t="str">
        <f>IF(J61&lt;&gt;"",(J61+60),(""))</f>
        <v/>
      </c>
      <c r="L61" s="29"/>
      <c r="M61" s="20" t="str">
        <f>IF(G61="",(""),IF(F61="AUT_IDRO",(G61+1095),(J61)))</f>
        <v/>
      </c>
      <c r="N61" s="29"/>
      <c r="O61" s="20" t="str">
        <f>IF(N61&lt;&gt;"",(N61+365),(""))</f>
        <v/>
      </c>
      <c r="P61" s="20" t="str">
        <f>IF(G61="",(""),IF(F61="AUT_PAES",(G61+2190),IF(F61&lt;&gt;"AUT_PAES",(""))))</f>
        <v/>
      </c>
      <c r="Q61" s="20" t="str">
        <f>IF(G61="",(""),IF(F61="AUT_IDRO",(G61+1095),IF(F61&lt;&gt;"AUT_IDRO",(""),)))</f>
        <v/>
      </c>
      <c r="R61" s="20" t="str">
        <f>IF(L61&lt;&gt;"",(L61+15),(""))</f>
        <v/>
      </c>
      <c r="S61" s="29"/>
    </row>
    <row r="62" spans="1:20" s="3" customFormat="1" ht="27.75" customHeight="1" x14ac:dyDescent="0.25">
      <c r="A62" s="26">
        <v>1315</v>
      </c>
      <c r="B62" s="27" t="s">
        <v>107</v>
      </c>
      <c r="C62" s="27" t="s">
        <v>36</v>
      </c>
      <c r="D62" s="46" t="s">
        <v>109</v>
      </c>
      <c r="E62" s="29">
        <v>41836</v>
      </c>
      <c r="F62" s="27" t="s">
        <v>17</v>
      </c>
      <c r="G62" s="29"/>
      <c r="H62" s="20" t="str">
        <f>IF(G62="",(""),IF(F62="AUT_PAES",(G62+1825),IF(F62="AUT_IDRO",(""),IF(G62&lt;&gt;"",(G62+365),))))</f>
        <v/>
      </c>
      <c r="I62" s="29"/>
      <c r="J62" s="20" t="str">
        <f>IF(I62="",(""),IF(F62="PC",(I62+1095),IF(F62="DIA_SCIA_ALT_PC",(I62+1095),IF(F62="SCIA",(E62+1095),IF(F62="CILA",(E62+1095),IF(F62="AUT_IDRO",(G62+1095),("")))))))</f>
        <v/>
      </c>
      <c r="K62" s="20" t="str">
        <f>IF(J62&lt;&gt;"",(J62+60),(""))</f>
        <v/>
      </c>
      <c r="L62" s="29"/>
      <c r="M62" s="20" t="str">
        <f>IF(G62="",(""),IF(F62="AUT_IDRO",(G62+1095),(J62)))</f>
        <v/>
      </c>
      <c r="N62" s="29"/>
      <c r="O62" s="20" t="str">
        <f>IF(N62&lt;&gt;"",(N62+365),(""))</f>
        <v/>
      </c>
      <c r="P62" s="20" t="str">
        <f>IF(G62="",(""),IF(F62="AUT_PAES",(G62+2190),IF(F62&lt;&gt;"AUT_PAES",(""))))</f>
        <v/>
      </c>
      <c r="Q62" s="20" t="str">
        <f>IF(G62="",(""),IF(F62="AUT_IDRO",(G62+1095),IF(F62&lt;&gt;"AUT_IDRO",(""),)))</f>
        <v/>
      </c>
      <c r="R62" s="20" t="str">
        <f>IF(L62&lt;&gt;"",(L62+15),(""))</f>
        <v/>
      </c>
      <c r="S62" s="29"/>
    </row>
    <row r="63" spans="1:20" s="3" customFormat="1" ht="25.5" customHeight="1" x14ac:dyDescent="0.25">
      <c r="A63" s="26">
        <v>1001</v>
      </c>
      <c r="B63" s="27" t="s">
        <v>48</v>
      </c>
      <c r="C63" s="27" t="s">
        <v>49</v>
      </c>
      <c r="D63" s="28" t="s">
        <v>50</v>
      </c>
      <c r="E63" s="29">
        <v>40624</v>
      </c>
      <c r="F63" s="27" t="s">
        <v>2</v>
      </c>
      <c r="G63" s="29">
        <v>41085</v>
      </c>
      <c r="H63" s="24">
        <f>IF(G63="",(""),IF(F63="AUT_PAES",(G63+1825),IF(F63="AUT_IDRO",(""),IF(G63&lt;&gt;"",(G63+365),))))</f>
        <v>41450</v>
      </c>
      <c r="I63" s="29">
        <v>41085</v>
      </c>
      <c r="J63" s="24">
        <f>IF(I63="",(""),IF(F63="PC",(I63+1095),IF(F63="DIA_SCIA_ALT_PC",(I63+1095),IF(F63="SCIA",(E63+1095),IF(F63="CILA",(E63+1095),IF(F63="AUT_IDRO",(G63+1095),("")))))))</f>
        <v>42180</v>
      </c>
      <c r="K63" s="24">
        <f>IF(J63&lt;&gt;"",(J63+60),(""))</f>
        <v>42240</v>
      </c>
      <c r="L63" s="29">
        <v>42905</v>
      </c>
      <c r="M63" s="24">
        <f>IF(G63="",(""),IF(F63="AUT_IDRO",(G63+1095),(J63)))</f>
        <v>42180</v>
      </c>
      <c r="N63" s="29">
        <v>42546</v>
      </c>
      <c r="O63" s="24">
        <f>IF(N63&lt;&gt;"",(N63+365),(""))</f>
        <v>42911</v>
      </c>
      <c r="P63" s="24" t="str">
        <f>IF(G63="",(""),IF(F63="AUT_PAES",(G63+2190),IF(F63&lt;&gt;"AUT_PAES",(""))))</f>
        <v/>
      </c>
      <c r="Q63" s="24" t="str">
        <f>IF(G63="",(""),IF(F63="AUT_IDRO",(G63+1095),IF(F63&lt;&gt;"AUT_IDRO",(""),)))</f>
        <v/>
      </c>
      <c r="R63" s="24">
        <f>IF(L63&lt;&gt;"",(L63+15),(""))</f>
        <v>42920</v>
      </c>
      <c r="S63" s="29"/>
    </row>
    <row r="64" spans="1:20" s="3" customFormat="1" ht="25.5" customHeight="1" x14ac:dyDescent="0.25">
      <c r="A64" s="26">
        <v>1001</v>
      </c>
      <c r="B64" s="27" t="s">
        <v>48</v>
      </c>
      <c r="C64" s="27" t="s">
        <v>53</v>
      </c>
      <c r="D64" s="28" t="s">
        <v>54</v>
      </c>
      <c r="E64" s="29">
        <v>41325</v>
      </c>
      <c r="F64" s="27" t="s">
        <v>3</v>
      </c>
      <c r="G64" s="29">
        <v>41325</v>
      </c>
      <c r="H64" s="24">
        <f>IF(G64="",(""),IF(F64="AUT_PAES",(G64+1825),IF(F64="AUT_IDRO",(""),IF(G64&lt;&gt;"",(G64+365),))))</f>
        <v>41690</v>
      </c>
      <c r="I64" s="29">
        <v>41330</v>
      </c>
      <c r="J64" s="24">
        <f>IF(I64="",(""),IF(F64="PC",(I64+1095),IF(F64="DIA_SCIA_ALT_PC",(I64+1095),IF(F64="SCIA",(E64+1095),IF(F64="CILA",(E64+1095),IF(F64="AUT_IDRO",(G64+1095),("")))))))</f>
        <v>42420</v>
      </c>
      <c r="K64" s="24">
        <f>IF(J64&lt;&gt;"",(J64+60),(""))</f>
        <v>42480</v>
      </c>
      <c r="L64" s="29">
        <v>42905</v>
      </c>
      <c r="M64" s="24">
        <f>IF(G64="",(""),IF(F64="AUT_IDRO",(G64+1095),(J64)))</f>
        <v>42420</v>
      </c>
      <c r="N64" s="29">
        <v>42786</v>
      </c>
      <c r="O64" s="24">
        <f>IF(N64&lt;&gt;"",(N64+365),(""))</f>
        <v>43151</v>
      </c>
      <c r="P64" s="24" t="str">
        <f>IF(G64="",(""),IF(F64="AUT_PAES",(G64+2190),IF(F64&lt;&gt;"AUT_PAES",(""))))</f>
        <v/>
      </c>
      <c r="Q64" s="24" t="str">
        <f>IF(G64="",(""),IF(F64="AUT_IDRO",(G64+1095),IF(F64&lt;&gt;"AUT_IDRO",(""),)))</f>
        <v/>
      </c>
      <c r="R64" s="24">
        <f>IF(L64&lt;&gt;"",(L64+15),(""))</f>
        <v>42920</v>
      </c>
      <c r="S64" s="29"/>
    </row>
    <row r="65" spans="1:19" s="3" customFormat="1" ht="25.5" customHeight="1" x14ac:dyDescent="0.25">
      <c r="A65" s="26">
        <v>1001</v>
      </c>
      <c r="B65" s="27" t="s">
        <v>48</v>
      </c>
      <c r="C65" s="27" t="s">
        <v>51</v>
      </c>
      <c r="D65" s="28" t="s">
        <v>76</v>
      </c>
      <c r="E65" s="29">
        <v>42809</v>
      </c>
      <c r="F65" s="27" t="s">
        <v>21</v>
      </c>
      <c r="G65" s="29"/>
      <c r="H65" s="24" t="str">
        <f>IF(G65="",(""),IF(F65="AUT_PAES",(G65+1825),IF(F65="AUT_IDRO",(""),IF(G65&lt;&gt;"",(G65+365),))))</f>
        <v/>
      </c>
      <c r="I65" s="29"/>
      <c r="J65" s="24" t="str">
        <f>IF(I65="",(""),IF(F65="PC",(I65+1095),IF(F65="DIA_SCIA_ALT_PC",(I65+1095),IF(F65="SCIA",(E65+1095),IF(F65="CILA",(E65+1095),IF(F65="AUT_IDRO",(G65+1095),("")))))))</f>
        <v/>
      </c>
      <c r="K65" s="24" t="str">
        <f>IF(J65&lt;&gt;"",(J65+60),(""))</f>
        <v/>
      </c>
      <c r="L65" s="29">
        <v>42905</v>
      </c>
      <c r="M65" s="24" t="str">
        <f>IF(G65="",(""),IF(F65="AUT_IDRO",(G65+1095),(J65)))</f>
        <v/>
      </c>
      <c r="N65" s="29"/>
      <c r="O65" s="24" t="str">
        <f>IF(N65&lt;&gt;"",(N65+365),(""))</f>
        <v/>
      </c>
      <c r="P65" s="24" t="str">
        <f>IF(G65="",(""),IF(F65="AUT_PAES",(G65+2190),IF(F65&lt;&gt;"AUT_PAES",(""))))</f>
        <v/>
      </c>
      <c r="Q65" s="24" t="str">
        <f>IF(G65="",(""),IF(F65="AUT_IDRO",(G65+1095),IF(F65&lt;&gt;"AUT_IDRO",(""),)))</f>
        <v/>
      </c>
      <c r="R65" s="24">
        <f>IF(L65&lt;&gt;"",(L65+15),(""))</f>
        <v>42920</v>
      </c>
      <c r="S65" s="29"/>
    </row>
    <row r="66" spans="1:19" s="3" customFormat="1" ht="25.5" customHeight="1" x14ac:dyDescent="0.25">
      <c r="A66" s="26">
        <v>1001</v>
      </c>
      <c r="B66" s="27" t="s">
        <v>48</v>
      </c>
      <c r="C66" s="27" t="s">
        <v>36</v>
      </c>
      <c r="D66" s="28" t="s">
        <v>52</v>
      </c>
      <c r="E66" s="29">
        <v>40479</v>
      </c>
      <c r="F66" s="27" t="s">
        <v>17</v>
      </c>
      <c r="G66" s="29">
        <v>41085</v>
      </c>
      <c r="H66" s="24">
        <f>IF(G66="",(""),IF(F66="AUT_PAES",(G66+1825),IF(F66="AUT_IDRO",(""),IF(G66&lt;&gt;"",(G66+365),))))</f>
        <v>42910</v>
      </c>
      <c r="I66" s="29">
        <v>41085</v>
      </c>
      <c r="J66" s="24" t="str">
        <f>IF(I66="",(""),IF(F66="PC",(I66+1095),IF(F66="DIA_SCIA_ALT_PC",(I66+1095),IF(F66="SCIA",(E66+1095),IF(F66="CILA",(E66+1095),IF(F66="AUT_IDRO",(G66+1095),("")))))))</f>
        <v/>
      </c>
      <c r="K66" s="24" t="str">
        <f>IF(J66&lt;&gt;"",(J66+60),(""))</f>
        <v/>
      </c>
      <c r="L66" s="29">
        <v>42905</v>
      </c>
      <c r="M66" s="24" t="str">
        <f>IF(G66="",(""),IF(F66="AUT_IDRO",(G66+1095),(J66)))</f>
        <v/>
      </c>
      <c r="N66" s="29"/>
      <c r="O66" s="24" t="str">
        <f>IF(N66&lt;&gt;"",(N66+365),(""))</f>
        <v/>
      </c>
      <c r="P66" s="24">
        <f>IF(G66="",(""),IF(F66="AUT_PAES",(G66+2190),IF(F66&lt;&gt;"AUT_PAES",(""))))</f>
        <v>43275</v>
      </c>
      <c r="Q66" s="24" t="str">
        <f>IF(G66="",(""),IF(F66="AUT_IDRO",(G66+1095),IF(F66&lt;&gt;"AUT_IDRO",(""),)))</f>
        <v/>
      </c>
      <c r="R66" s="24">
        <f>IF(L66&lt;&gt;"",(L66+15),(""))</f>
        <v>42920</v>
      </c>
      <c r="S66" s="29"/>
    </row>
    <row r="67" spans="1:19" s="3" customFormat="1" ht="25.5" customHeight="1" x14ac:dyDescent="0.25">
      <c r="A67" s="22">
        <v>1601</v>
      </c>
      <c r="B67" s="17" t="s">
        <v>94</v>
      </c>
      <c r="C67" s="17" t="s">
        <v>145</v>
      </c>
      <c r="D67" s="21" t="s">
        <v>95</v>
      </c>
      <c r="E67" s="18">
        <v>42748</v>
      </c>
      <c r="F67" s="17" t="s">
        <v>3</v>
      </c>
      <c r="G67" s="18">
        <v>42748</v>
      </c>
      <c r="H67" s="20">
        <f>IF(G67="",(""),IF(F67="AUT_PAES",(G67+1825),IF(F67="AUT_IDRO",(""),IF(G67&lt;&gt;"",(G67+365),))))</f>
        <v>43113</v>
      </c>
      <c r="I67" s="18">
        <v>42748</v>
      </c>
      <c r="J67" s="20">
        <f>IF(I67="",(""),IF(F67="PC",(I67+1095),IF(F67="DIA_SCIA_ALT_PC",(I67+1095),IF(F67="SCIA",(E67+1095),IF(F67="CILA",(E67+1095),IF(F67="AUT_IDRO",(G67+1095),("")))))))</f>
        <v>43843</v>
      </c>
      <c r="K67" s="20">
        <f>IF(J67&lt;&gt;"",(J67+60),(""))</f>
        <v>43903</v>
      </c>
      <c r="L67" s="18">
        <v>43570</v>
      </c>
      <c r="M67" s="20">
        <f>IF(G67="",(""),IF(F67="AUT_IDRO",(G67+1095),(J67)))</f>
        <v>43843</v>
      </c>
      <c r="N67" s="18"/>
      <c r="O67" s="20" t="str">
        <f>IF(N67&lt;&gt;"",(N67+365),(""))</f>
        <v/>
      </c>
      <c r="P67" s="20" t="str">
        <f>IF(G67="",(""),IF(F67="AUT_PAES",(G67+2190),IF(F67&lt;&gt;"AUT_PAES",(""))))</f>
        <v/>
      </c>
      <c r="Q67" s="20" t="str">
        <f>IF(G67="",(""),IF(F67="AUT_IDRO",(G67+1095),IF(F67&lt;&gt;"AUT_IDRO",(""),)))</f>
        <v/>
      </c>
      <c r="R67" s="20">
        <f>IF(L67&lt;&gt;"",(L67+15),(""))</f>
        <v>43585</v>
      </c>
      <c r="S67" s="18" t="s">
        <v>291</v>
      </c>
    </row>
    <row r="68" spans="1:19" s="3" customFormat="1" ht="25.5" customHeight="1" x14ac:dyDescent="0.25">
      <c r="A68" s="22">
        <v>1601</v>
      </c>
      <c r="B68" s="17" t="s">
        <v>94</v>
      </c>
      <c r="C68" s="17" t="s">
        <v>155</v>
      </c>
      <c r="D68" s="21" t="s">
        <v>146</v>
      </c>
      <c r="E68" s="18">
        <v>43263</v>
      </c>
      <c r="F68" s="17" t="s">
        <v>2</v>
      </c>
      <c r="G68" s="18">
        <v>43763</v>
      </c>
      <c r="H68" s="20">
        <f>IF(G68="",(""),IF(F68="AUT_PAES",(G68+1825),IF(F68="AUT_IDRO",(""),IF(G68&lt;&gt;"",(G68+365),))))</f>
        <v>44128</v>
      </c>
      <c r="I68" s="18">
        <v>43763</v>
      </c>
      <c r="J68" s="20">
        <f>IF(I68="",(""),IF(F68="PC",(I68+1095),IF(F68="DIA_SCIA_ALT_PC",(I68+1095),IF(F68="SCIA",(E68+1095),IF(F68="CILA",(E68+1095),IF(F68="AUT_IDRO",(G68+1095),("")))))))</f>
        <v>44858</v>
      </c>
      <c r="K68" s="20">
        <f>IF(J68&lt;&gt;"",(J68+60),(""))</f>
        <v>44918</v>
      </c>
      <c r="L68" s="18">
        <v>44250</v>
      </c>
      <c r="M68" s="20">
        <f>IF(G68="",(""),IF(F68="AUT_IDRO",(G68+1095),(J68)))</f>
        <v>44858</v>
      </c>
      <c r="N68" s="18"/>
      <c r="O68" s="20" t="str">
        <f>IF(N68&lt;&gt;"",(N68+365),(""))</f>
        <v/>
      </c>
      <c r="P68" s="20" t="str">
        <f>IF(G68="",(""),IF(F68="AUT_PAES",(G68+2190),IF(F68&lt;&gt;"AUT_PAES",(""))))</f>
        <v/>
      </c>
      <c r="Q68" s="20" t="str">
        <f>IF(G68="",(""),IF(F68="AUT_IDRO",(G68+1095),IF(F68&lt;&gt;"AUT_IDRO",(""),)))</f>
        <v/>
      </c>
      <c r="R68" s="20">
        <f>IF(L68&lt;&gt;"",(L68+15),(""))</f>
        <v>44265</v>
      </c>
      <c r="S68" s="18">
        <v>44250</v>
      </c>
    </row>
    <row r="69" spans="1:19" s="3" customFormat="1" ht="25.5" customHeight="1" x14ac:dyDescent="0.25">
      <c r="A69" s="22">
        <v>1601</v>
      </c>
      <c r="B69" s="17" t="s">
        <v>94</v>
      </c>
      <c r="C69" s="17" t="s">
        <v>155</v>
      </c>
      <c r="D69" s="21" t="s">
        <v>146</v>
      </c>
      <c r="E69" s="18">
        <v>43263</v>
      </c>
      <c r="F69" s="17" t="s">
        <v>17</v>
      </c>
      <c r="G69" s="18">
        <v>43763</v>
      </c>
      <c r="H69" s="20">
        <f>IF(G69="",(""),IF(F69="AUT_PAES",(G69+1825),IF(F69="AUT_IDRO",(""),IF(G69&lt;&gt;"",(G69+365),))))</f>
        <v>45588</v>
      </c>
      <c r="I69" s="18">
        <v>43763</v>
      </c>
      <c r="J69" s="20" t="str">
        <f>IF(I69="",(""),IF(F69="PC",(I69+1095),IF(F69="DIA_SCIA_ALT_PC",(I69+1095),IF(F69="SCIA",(E69+1095),IF(F69="CILA",(E69+1095),IF(F69="AUT_IDRO",(G69+1095),("")))))))</f>
        <v/>
      </c>
      <c r="K69" s="20" t="str">
        <f>IF(J69&lt;&gt;"",(J69+60),(""))</f>
        <v/>
      </c>
      <c r="L69" s="18">
        <v>44250</v>
      </c>
      <c r="M69" s="20" t="str">
        <f>IF(G69="",(""),IF(F69="AUT_IDRO",(G69+1095),(J69)))</f>
        <v/>
      </c>
      <c r="N69" s="18"/>
      <c r="O69" s="20" t="str">
        <f>IF(N69&lt;&gt;"",(N69+365),(""))</f>
        <v/>
      </c>
      <c r="P69" s="20">
        <f>IF(G69="",(""),IF(F69="AUT_PAES",(G69+2190),IF(F69&lt;&gt;"AUT_PAES",(""))))</f>
        <v>45953</v>
      </c>
      <c r="Q69" s="20" t="str">
        <f>IF(G69="",(""),IF(F69="AUT_IDRO",(G69+1095),IF(F69&lt;&gt;"AUT_IDRO",(""),)))</f>
        <v/>
      </c>
      <c r="R69" s="20">
        <f>IF(L69&lt;&gt;"",(L69+15),(""))</f>
        <v>44265</v>
      </c>
      <c r="S69" s="18">
        <v>44250</v>
      </c>
    </row>
    <row r="70" spans="1:19" s="3" customFormat="1" ht="25.5" customHeight="1" x14ac:dyDescent="0.25">
      <c r="A70" s="22">
        <v>1601</v>
      </c>
      <c r="B70" s="17" t="s">
        <v>94</v>
      </c>
      <c r="C70" s="17" t="s">
        <v>190</v>
      </c>
      <c r="D70" s="21" t="s">
        <v>208</v>
      </c>
      <c r="E70" s="18">
        <v>43572</v>
      </c>
      <c r="F70" s="17" t="s">
        <v>3</v>
      </c>
      <c r="G70" s="18">
        <v>43572</v>
      </c>
      <c r="H70" s="20">
        <f>IF(G70="",(""),IF(F70="AUT_PAES",(G70+1825),IF(F70="AUT_IDRO",(""),IF(G70&lt;&gt;"",(G70+365),))))</f>
        <v>43937</v>
      </c>
      <c r="I70" s="18">
        <v>43572</v>
      </c>
      <c r="J70" s="20">
        <f>IF(I70="",(""),IF(F70="PC",(I70+1095),IF(F70="DIA_SCIA_ALT_PC",(I70+1095),IF(F70="SCIA",(E70+1095),IF(F70="CILA",(E70+1095),IF(F70="AUT_IDRO",(G70+1095),("")))))))</f>
        <v>44667</v>
      </c>
      <c r="K70" s="20">
        <f>IF(J70&lt;&gt;"",(J70+60),(""))</f>
        <v>44727</v>
      </c>
      <c r="L70" s="18">
        <v>43763</v>
      </c>
      <c r="M70" s="20">
        <f>IF(G70="",(""),IF(F70="AUT_IDRO",(G70+1095),(J70)))</f>
        <v>44667</v>
      </c>
      <c r="N70" s="18"/>
      <c r="O70" s="20" t="str">
        <f>IF(N70&lt;&gt;"",(N70+365),(""))</f>
        <v/>
      </c>
      <c r="P70" s="20" t="str">
        <f>IF(G70="",(""),IF(F70="AUT_PAES",(G70+2190),IF(F70&lt;&gt;"AUT_PAES",(""))))</f>
        <v/>
      </c>
      <c r="Q70" s="20" t="str">
        <f>IF(G70="",(""),IF(F70="AUT_IDRO",(G70+1095),IF(F70&lt;&gt;"AUT_IDRO",(""),)))</f>
        <v/>
      </c>
      <c r="R70" s="20">
        <f>IF(L70&lt;&gt;"",(L70+15),(""))</f>
        <v>43778</v>
      </c>
      <c r="S70" s="18" t="s">
        <v>291</v>
      </c>
    </row>
    <row r="71" spans="1:19" s="3" customFormat="1" ht="25.5" customHeight="1" x14ac:dyDescent="0.25">
      <c r="A71" s="22">
        <v>2017</v>
      </c>
      <c r="B71" s="17" t="s">
        <v>233</v>
      </c>
      <c r="C71" s="17" t="s">
        <v>230</v>
      </c>
      <c r="D71" s="21" t="s">
        <v>232</v>
      </c>
      <c r="E71" s="18">
        <v>43762</v>
      </c>
      <c r="F71" s="17" t="s">
        <v>2</v>
      </c>
      <c r="G71" s="18"/>
      <c r="H71" s="20" t="str">
        <f>IF(G71="",(""),IF(F71="AUT_PAES",(G71+1825),IF(F71="AUT_IDRO",(""),IF(G71&lt;&gt;"",(G71+365),))))</f>
        <v/>
      </c>
      <c r="I71" s="18"/>
      <c r="J71" s="20" t="str">
        <f>IF(I71="",(""),IF(F71="PC",(I71+1095),IF(F71="DIA_SCIA_ALT_PC",(I71+1095),IF(F71="SCIA",(E71+1095),IF(F71="CILA",(E71+1095),IF(F71="AUT_IDRO",(G71+1095),("")))))))</f>
        <v/>
      </c>
      <c r="K71" s="20" t="str">
        <f>IF(J71&lt;&gt;"",(J71+60),(""))</f>
        <v/>
      </c>
      <c r="L71" s="18"/>
      <c r="M71" s="20" t="str">
        <f>IF(G71="",(""),IF(F71="AUT_IDRO",(G71+1095),(J71)))</f>
        <v/>
      </c>
      <c r="N71" s="18"/>
      <c r="O71" s="20" t="str">
        <f>IF(N71&lt;&gt;"",(N71+365),(""))</f>
        <v/>
      </c>
      <c r="P71" s="20" t="str">
        <f>IF(G71="",(""),IF(F71="AUT_PAES",(G71+2190),IF(F71&lt;&gt;"AUT_PAES",(""))))</f>
        <v/>
      </c>
      <c r="Q71" s="20" t="str">
        <f>IF(G71="",(""),IF(F71="AUT_IDRO",(G71+1095),IF(F71&lt;&gt;"AUT_IDRO",(""),)))</f>
        <v/>
      </c>
      <c r="R71" s="20" t="str">
        <f>IF(L71&lt;&gt;"",(L71+15),(""))</f>
        <v/>
      </c>
      <c r="S71" s="18"/>
    </row>
    <row r="72" spans="1:19" s="3" customFormat="1" ht="25.5" customHeight="1" x14ac:dyDescent="0.25">
      <c r="A72" s="26">
        <v>1408</v>
      </c>
      <c r="B72" s="27" t="s">
        <v>100</v>
      </c>
      <c r="C72" s="27" t="s">
        <v>32</v>
      </c>
      <c r="D72" s="28" t="s">
        <v>33</v>
      </c>
      <c r="E72" s="29">
        <v>42408</v>
      </c>
      <c r="F72" s="27" t="s">
        <v>2</v>
      </c>
      <c r="G72" s="29">
        <v>42801</v>
      </c>
      <c r="H72" s="24">
        <f>IF(G72="",(""),IF(F72="AUT_PAES",(G72+1825),IF(F72="AUT_IDRO",(""),IF(G72&lt;&gt;"",(G72+365),))))</f>
        <v>43166</v>
      </c>
      <c r="I72" s="29"/>
      <c r="J72" s="24" t="str">
        <f>IF(I72="",(""),IF(F72="PC",(I72+1095),IF(F72="DIA_SCIA_ALT_PC",(I72+1095),IF(F72="SCIA",(E72+1095),IF(F72="CILA",(E72+1095),IF(F72="AUT_IDRO",(G72+1095),("")))))))</f>
        <v/>
      </c>
      <c r="K72" s="24" t="str">
        <f>IF(J72&lt;&gt;"",(J72+60),(""))</f>
        <v/>
      </c>
      <c r="L72" s="29"/>
      <c r="M72" s="24" t="str">
        <f>IF(G72="",(""),IF(F72="AUT_IDRO",(G72+1095),(J72)))</f>
        <v/>
      </c>
      <c r="N72" s="30"/>
      <c r="O72" s="24">
        <f>IF(G74&lt;&gt;"",(G74+365),(""))</f>
        <v>43687</v>
      </c>
      <c r="P72" s="24" t="str">
        <f>IF(G72="",(""),IF(F72="AUT_PAES",(G72+2190),IF(F72&lt;&gt;"AUT_PAES",(""))))</f>
        <v/>
      </c>
      <c r="Q72" s="24" t="str">
        <f>IF(G72="",(""),IF(F72="AUT_IDRO",(G72+1095),IF(F72&lt;&gt;"AUT_IDRO",(""),)))</f>
        <v/>
      </c>
      <c r="R72" s="24" t="str">
        <f>IF(L72&lt;&gt;"",(L72+15),(""))</f>
        <v/>
      </c>
      <c r="S72" s="29"/>
    </row>
    <row r="73" spans="1:19" s="3" customFormat="1" ht="25.5" customHeight="1" x14ac:dyDescent="0.25">
      <c r="A73" s="22">
        <v>1408</v>
      </c>
      <c r="B73" s="17" t="s">
        <v>100</v>
      </c>
      <c r="C73" s="17" t="s">
        <v>32</v>
      </c>
      <c r="D73" s="21" t="s">
        <v>34</v>
      </c>
      <c r="E73" s="18">
        <v>42408</v>
      </c>
      <c r="F73" s="17" t="s">
        <v>17</v>
      </c>
      <c r="G73" s="18">
        <v>42801</v>
      </c>
      <c r="H73" s="20">
        <f>IF(G73="",(""),IF(F73="AUT_PAES",(G73+1825),IF(F73="AUT_IDRO",(""),IF(G73&lt;&gt;"",(G73+365),))))</f>
        <v>44626</v>
      </c>
      <c r="I73" s="18"/>
      <c r="J73" s="20" t="str">
        <f>IF(I73="",(""),IF(F73="PC",(I73+1095),IF(F73="DIA_SCIA_ALT_PC",(I73+1095),IF(F73="SCIA",(E73+1095),IF(F73="CILA",(E73+1095),IF(F73="AUT_IDRO",(G73+1095),("")))))))</f>
        <v/>
      </c>
      <c r="K73" s="20" t="str">
        <f>IF(J73&lt;&gt;"",(J73+60),(""))</f>
        <v/>
      </c>
      <c r="L73" s="18"/>
      <c r="M73" s="20" t="str">
        <f>IF(G73="",(""),IF(F73="AUT_IDRO",(G73+1095),(J73)))</f>
        <v/>
      </c>
      <c r="N73" s="18"/>
      <c r="O73" s="20" t="str">
        <f>IF(N73&lt;&gt;"",(N73+365),(""))</f>
        <v/>
      </c>
      <c r="P73" s="20">
        <f>IF(G73="",(""),IF(F73="AUT_PAES",(G73+2190),IF(F73&lt;&gt;"AUT_PAES",(""))))</f>
        <v>44991</v>
      </c>
      <c r="Q73" s="20" t="str">
        <f>IF(G73="",(""),IF(F73="AUT_IDRO",(G73+1095),IF(F73&lt;&gt;"AUT_IDRO",(""),)))</f>
        <v/>
      </c>
      <c r="R73" s="20" t="str">
        <f>IF(L73&lt;&gt;"",(L73+15),(""))</f>
        <v/>
      </c>
      <c r="S73" s="18"/>
    </row>
    <row r="74" spans="1:19" s="3" customFormat="1" ht="51" x14ac:dyDescent="0.25">
      <c r="A74" s="22">
        <v>1408</v>
      </c>
      <c r="B74" s="17" t="s">
        <v>100</v>
      </c>
      <c r="C74" s="17" t="s">
        <v>172</v>
      </c>
      <c r="D74" s="21" t="s">
        <v>34</v>
      </c>
      <c r="E74" s="18">
        <v>42408</v>
      </c>
      <c r="F74" s="17" t="s">
        <v>2</v>
      </c>
      <c r="G74" s="18">
        <v>43322</v>
      </c>
      <c r="H74" s="20">
        <f>IF(G74="",(""),IF(F74="AUT_PAES",(G74+1825),IF(F74="AUT_IDRO",(""),IF(G74&lt;&gt;"",(G74+365),))))</f>
        <v>43687</v>
      </c>
      <c r="I74" s="18"/>
      <c r="J74" s="20" t="str">
        <f>IF(I74="",(""),IF(F74="PC",(I74+1095),IF(F74="DIA_SCIA_ALT_PC",(I74+1095),IF(F74="SCIA",(E74+1095),IF(F74="CILA",(E74+1095),IF(F74="AUT_IDRO",(#REF!+1095),("")))))))</f>
        <v/>
      </c>
      <c r="K74" s="20" t="str">
        <f>IF(J74&lt;&gt;"",(J74+60),(""))</f>
        <v/>
      </c>
      <c r="L74" s="18"/>
      <c r="M74" s="20" t="str">
        <f>IF(G74="",(""),IF(F74="AUT_IDRO",(G74+1095),(J74)))</f>
        <v/>
      </c>
      <c r="N74" s="18"/>
      <c r="O74" s="20" t="str">
        <f>IF(N74&lt;&gt;"",(N74+365),(""))</f>
        <v/>
      </c>
      <c r="P74" s="20" t="str">
        <f>IF(G74="",(""),IF(F74="AUT_PAES",(G74+2190),IF(F74&lt;&gt;"AUT_PAES",(""))))</f>
        <v/>
      </c>
      <c r="Q74" s="20" t="str">
        <f>IF(G74="",(""),IF(F74="AUT_IDRO",(G74+1095),IF(F74&lt;&gt;"AUT_IDRO",(""),)))</f>
        <v/>
      </c>
      <c r="R74" s="20" t="str">
        <f>IF(L74&lt;&gt;"",(L74+15),(""))</f>
        <v/>
      </c>
      <c r="S74" s="18"/>
    </row>
    <row r="75" spans="1:19" s="3" customFormat="1" ht="25.5" customHeight="1" x14ac:dyDescent="0.25">
      <c r="A75" s="26">
        <v>1409</v>
      </c>
      <c r="B75" s="27" t="s">
        <v>93</v>
      </c>
      <c r="C75" s="27" t="s">
        <v>87</v>
      </c>
      <c r="D75" s="28" t="s">
        <v>88</v>
      </c>
      <c r="E75" s="29"/>
      <c r="F75" s="27" t="s">
        <v>2</v>
      </c>
      <c r="G75" s="29">
        <v>41611</v>
      </c>
      <c r="H75" s="24">
        <f>IF(G75="",(""),IF(F75="AUT_PAES",(G75+1825),IF(F75="AUT_IDRO",(""),IF(G75&lt;&gt;"",(G75+365),))))</f>
        <v>41976</v>
      </c>
      <c r="I75" s="29">
        <v>41963</v>
      </c>
      <c r="J75" s="24">
        <f>IF(I75="",(""),IF(F75="PC",(I75+1095),IF(F75="DIA_SCIA_ALT_PC",(I75+1095),IF(F75="SCIA",(E75+1095),IF(F75="CILA",(E75+1095),IF(F75="AUT_IDRO",(G75+1095),("")))))))</f>
        <v>43058</v>
      </c>
      <c r="K75" s="24">
        <f>IF(J75&lt;&gt;"",(J75+60),(""))</f>
        <v>43118</v>
      </c>
      <c r="L75" s="29"/>
      <c r="M75" s="24">
        <f>IF(G75="",(""),IF(F75="AUT_IDRO",(G75+1095),(J75)))</f>
        <v>43058</v>
      </c>
      <c r="N75" s="29"/>
      <c r="O75" s="24" t="str">
        <f>IF(N75&lt;&gt;"",(N75+365),(""))</f>
        <v/>
      </c>
      <c r="P75" s="24" t="str">
        <f>IF(G75="",(""),IF(F75="AUT_PAES",(G75+2190),IF(F75&lt;&gt;"AUT_PAES",(""))))</f>
        <v/>
      </c>
      <c r="Q75" s="24" t="str">
        <f>IF(G75="",(""),IF(F75="AUT_IDRO",(G75+1095),IF(F75&lt;&gt;"AUT_IDRO",(""),)))</f>
        <v/>
      </c>
      <c r="R75" s="24" t="str">
        <f>IF(L75&lt;&gt;"",(L75+15),(""))</f>
        <v/>
      </c>
      <c r="S75" s="29"/>
    </row>
    <row r="76" spans="1:19" s="3" customFormat="1" ht="25.5" customHeight="1" x14ac:dyDescent="0.25">
      <c r="A76" s="22">
        <v>1409</v>
      </c>
      <c r="B76" s="17" t="s">
        <v>93</v>
      </c>
      <c r="C76" s="17" t="s">
        <v>210</v>
      </c>
      <c r="D76" s="21" t="s">
        <v>209</v>
      </c>
      <c r="E76" s="18">
        <v>43294</v>
      </c>
      <c r="F76" s="17" t="s">
        <v>17</v>
      </c>
      <c r="G76" s="18">
        <v>43469</v>
      </c>
      <c r="H76" s="20">
        <f>IF(G76="",(""),IF(F76="AUT_PAES",(G76+1825),IF(F76="AUT_IDRO",(""),IF(G76&lt;&gt;"",(G76+365),))))</f>
        <v>45294</v>
      </c>
      <c r="I76" s="18"/>
      <c r="J76" s="20" t="str">
        <f>IF(I76="",(""),IF(F76="PC",(I76+1095),IF(F76="DIA_SCIA_ALT_PC",(I76+1095),IF(F76="SCIA",(E76+1095),IF(F76="CILA",(E76+1095),IF(F76="AUT_IDRO",(G76+1095),("")))))))</f>
        <v/>
      </c>
      <c r="K76" s="20" t="str">
        <f>IF(J76&lt;&gt;"",(J76+60),(""))</f>
        <v/>
      </c>
      <c r="L76" s="18"/>
      <c r="M76" s="20" t="str">
        <f>IF(G76="",(""),IF(F76="AUT_IDRO",(G76+1095),(J76)))</f>
        <v/>
      </c>
      <c r="N76" s="18"/>
      <c r="O76" s="20" t="str">
        <f>IF(N76&lt;&gt;"",(N76+365),(""))</f>
        <v/>
      </c>
      <c r="P76" s="20">
        <f>IF(G76="",(""),IF(F76="AUT_PAES",(G76+2190),IF(F76&lt;&gt;"AUT_PAES",(""))))</f>
        <v>45659</v>
      </c>
      <c r="Q76" s="20" t="str">
        <f>IF(G76="",(""),IF(F76="AUT_IDRO",(G76+1095),IF(F76&lt;&gt;"AUT_IDRO",(""),)))</f>
        <v/>
      </c>
      <c r="R76" s="20" t="str">
        <f>IF(L76&lt;&gt;"",(L76+15),(""))</f>
        <v/>
      </c>
      <c r="S76" s="18"/>
    </row>
    <row r="77" spans="1:19" s="3" customFormat="1" ht="25.5" customHeight="1" x14ac:dyDescent="0.25">
      <c r="A77" s="22">
        <v>1409</v>
      </c>
      <c r="B77" s="17" t="s">
        <v>93</v>
      </c>
      <c r="C77" s="17" t="s">
        <v>210</v>
      </c>
      <c r="D77" s="21" t="s">
        <v>211</v>
      </c>
      <c r="E77" s="18">
        <v>43532</v>
      </c>
      <c r="F77" s="17" t="s">
        <v>2</v>
      </c>
      <c r="G77" s="18">
        <v>43818</v>
      </c>
      <c r="H77" s="20">
        <f>IF(G77="",(""),IF(F77="AUT_PAES",(G77+1825),IF(F77="AUT_IDRO",(""),IF(G77&lt;&gt;"",(G77+365),))))</f>
        <v>44183</v>
      </c>
      <c r="I77" s="18"/>
      <c r="J77" s="20" t="str">
        <f>IF(I77="",(""),IF(F77="PC",(I77+1095),IF(F77="DIA_SCIA_ALT_PC",(I77+1095),IF(F77="SCIA",(E77+1095),IF(F77="CILA",(E77+1095),IF(F77="AUT_IDRO",(G77+1095),("")))))))</f>
        <v/>
      </c>
      <c r="K77" s="20" t="str">
        <f>IF(J77&lt;&gt;"",(J77+60),(""))</f>
        <v/>
      </c>
      <c r="L77" s="18"/>
      <c r="M77" s="20" t="str">
        <f>IF(G77="",(""),IF(F77="AUT_IDRO",(G77+1095),(J77)))</f>
        <v/>
      </c>
      <c r="N77" s="18"/>
      <c r="O77" s="20" t="str">
        <f>IF(N77&lt;&gt;"",(N77+365),(""))</f>
        <v/>
      </c>
      <c r="P77" s="20" t="str">
        <f>IF(G77="",(""),IF(F77="AUT_PAES",(G77+2190),IF(F77&lt;&gt;"AUT_PAES",(""))))</f>
        <v/>
      </c>
      <c r="Q77" s="20" t="str">
        <f>IF(G77="",(""),IF(F77="AUT_IDRO",(G77+1095),IF(F77&lt;&gt;"AUT_IDRO",(""),)))</f>
        <v/>
      </c>
      <c r="R77" s="20" t="str">
        <f>IF(L77&lt;&gt;"",(L77+15),(""))</f>
        <v/>
      </c>
      <c r="S77" s="18"/>
    </row>
    <row r="78" spans="1:19" s="3" customFormat="1" ht="25.5" customHeight="1" x14ac:dyDescent="0.25">
      <c r="A78" s="26">
        <v>1402</v>
      </c>
      <c r="B78" s="27" t="s">
        <v>110</v>
      </c>
      <c r="C78" s="27" t="s">
        <v>36</v>
      </c>
      <c r="D78" s="28" t="s">
        <v>111</v>
      </c>
      <c r="E78" s="29">
        <v>41925</v>
      </c>
      <c r="F78" s="27" t="s">
        <v>21</v>
      </c>
      <c r="G78" s="29"/>
      <c r="H78" s="20" t="str">
        <f>IF(G78="",(""),IF(F78="AUT_PAES",(G78+1825),IF(F78="AUT_IDRO",(""),IF(G78&lt;&gt;"",(G78+365),))))</f>
        <v/>
      </c>
      <c r="I78" s="29">
        <v>42335</v>
      </c>
      <c r="J78" s="20">
        <f>IF(I78="",(""),IF(F78="PC",(I78+1095),IF(F78="DIA_SCIA_ALT_PC",(I78+1095),IF(F78="SCIA",(E78+1095),IF(F78="CILA",(E78+1095),IF(F78="AUT_IDRO",(G78+1095),("")))))))</f>
        <v>43430</v>
      </c>
      <c r="K78" s="20">
        <f>IF(J78&lt;&gt;"",(J78+60),(""))</f>
        <v>43490</v>
      </c>
      <c r="L78" s="29">
        <v>43431</v>
      </c>
      <c r="M78" s="20" t="str">
        <f>IF(G78="",(""),IF(F78="AUT_IDRO",(G78+1095),(J78)))</f>
        <v/>
      </c>
      <c r="N78" s="29"/>
      <c r="O78" s="20" t="str">
        <f>IF(N78&lt;&gt;"",(N78+365),(""))</f>
        <v/>
      </c>
      <c r="P78" s="20" t="str">
        <f>IF(G78="",(""),IF(F78="AUT_PAES",(G78+2190),IF(F78&lt;&gt;"AUT_PAES",(""))))</f>
        <v/>
      </c>
      <c r="Q78" s="20" t="str">
        <f>IF(G78="",(""),IF(F78="AUT_IDRO",(G78+1095),IF(F78&lt;&gt;"AUT_IDRO",(""),)))</f>
        <v/>
      </c>
      <c r="R78" s="20">
        <f>IF(L78&lt;&gt;"",(L78+15),(""))</f>
        <v>43446</v>
      </c>
      <c r="S78" s="29">
        <v>43431</v>
      </c>
    </row>
    <row r="79" spans="1:19" s="3" customFormat="1" ht="25.5" customHeight="1" x14ac:dyDescent="0.25">
      <c r="A79" s="26">
        <v>1402</v>
      </c>
      <c r="B79" s="27" t="s">
        <v>110</v>
      </c>
      <c r="C79" s="27" t="s">
        <v>36</v>
      </c>
      <c r="D79" s="28"/>
      <c r="E79" s="29"/>
      <c r="F79" s="27" t="s">
        <v>17</v>
      </c>
      <c r="G79" s="29">
        <v>42313</v>
      </c>
      <c r="H79" s="20">
        <f>IF(G79="",(""),IF(F79="AUT_PAES",(G79+1825),IF(F79="AUT_IDRO",(""),IF(G79&lt;&gt;"",(G79+365),))))</f>
        <v>44138</v>
      </c>
      <c r="I79" s="29">
        <v>42335</v>
      </c>
      <c r="J79" s="20" t="str">
        <f>IF(I79="",(""),IF(F79="PC",(I79+1095),IF(F79="DIA_SCIA_ALT_PC",(I79+1095),IF(F79="SCIA",(E79+1095),IF(F79="CILA",(E79+1095),IF(F79="AUT_IDRO",(G79+1095),("")))))))</f>
        <v/>
      </c>
      <c r="K79" s="20" t="str">
        <f>IF(J79&lt;&gt;"",(J79+60),(""))</f>
        <v/>
      </c>
      <c r="L79" s="29"/>
      <c r="M79" s="20" t="str">
        <f>IF(G79="",(""),IF(F79="AUT_IDRO",(G79+1095),(J79)))</f>
        <v/>
      </c>
      <c r="N79" s="29"/>
      <c r="O79" s="20" t="str">
        <f>IF(N79&lt;&gt;"",(N79+365),(""))</f>
        <v/>
      </c>
      <c r="P79" s="20">
        <f>IF(G79="",(""),IF(F79="AUT_PAES",(G79+2190),IF(F79&lt;&gt;"AUT_PAES",(""))))</f>
        <v>44503</v>
      </c>
      <c r="Q79" s="20" t="str">
        <f>IF(G79="",(""),IF(F79="AUT_IDRO",(G79+1095),IF(F79&lt;&gt;"AUT_IDRO",(""),)))</f>
        <v/>
      </c>
      <c r="R79" s="20" t="str">
        <f>IF(L79&lt;&gt;"",(L79+15),(""))</f>
        <v/>
      </c>
      <c r="S79" s="29"/>
    </row>
    <row r="80" spans="1:19" s="3" customFormat="1" ht="25.5" customHeight="1" x14ac:dyDescent="0.25">
      <c r="A80" s="22">
        <v>1501</v>
      </c>
      <c r="B80" s="17" t="s">
        <v>127</v>
      </c>
      <c r="C80" s="17" t="s">
        <v>128</v>
      </c>
      <c r="D80" s="21" t="s">
        <v>129</v>
      </c>
      <c r="E80" s="18">
        <v>42408</v>
      </c>
      <c r="F80" s="17" t="s">
        <v>17</v>
      </c>
      <c r="G80" s="18">
        <v>43048</v>
      </c>
      <c r="H80" s="20">
        <f>IF(G80="",(""),IF(F80="AUT_PAES",(G80+1825),IF(F80="AUT_IDRO",(""),IF(G80&lt;&gt;"",(G80+365),))))</f>
        <v>44873</v>
      </c>
      <c r="I80" s="18"/>
      <c r="J80" s="20" t="str">
        <f>IF(I80="",(""),IF(F80="PC",(I80+1095),IF(F80="DIA_SCIA_ALT_PC",(I80+1095),IF(F80="SCIA",(E80+1095),IF(F80="CILA",(E80+1095),IF(F80="AUT_IDRO",(G80+1095),("")))))))</f>
        <v/>
      </c>
      <c r="K80" s="20" t="str">
        <f>IF(J80&lt;&gt;"",(J80+60),(""))</f>
        <v/>
      </c>
      <c r="L80" s="18"/>
      <c r="M80" s="20" t="str">
        <f>IF(G80="",(""),IF(F80="AUT_IDRO",(G80+1095),(J80)))</f>
        <v/>
      </c>
      <c r="N80" s="18"/>
      <c r="O80" s="20" t="str">
        <f>IF(N80&lt;&gt;"",(N80+365),(""))</f>
        <v/>
      </c>
      <c r="P80" s="20">
        <f>IF(G80="",(""),IF(F80="AUT_PAES",(G80+2190),IF(F80&lt;&gt;"AUT_PAES",(""))))</f>
        <v>45238</v>
      </c>
      <c r="Q80" s="20" t="str">
        <f>IF(G80="",(""),IF(F80="AUT_IDRO",(G80+1095),IF(F80&lt;&gt;"AUT_IDRO",(""),)))</f>
        <v/>
      </c>
      <c r="R80" s="20" t="str">
        <f>IF(L80&lt;&gt;"",(L80+15),(""))</f>
        <v/>
      </c>
      <c r="S80" s="18"/>
    </row>
    <row r="81" spans="1:19" s="3" customFormat="1" ht="25.5" customHeight="1" x14ac:dyDescent="0.25">
      <c r="A81" s="22">
        <v>1604</v>
      </c>
      <c r="B81" s="17" t="s">
        <v>96</v>
      </c>
      <c r="C81" s="17" t="s">
        <v>180</v>
      </c>
      <c r="D81" s="21"/>
      <c r="E81" s="18"/>
      <c r="F81" s="17" t="s">
        <v>2</v>
      </c>
      <c r="G81" s="18"/>
      <c r="H81" s="20" t="str">
        <f>IF(G81="",(""),IF(F81="AUT_PAES",(G81+1825),IF(F81="AUT_IDRO",(""),IF(G81&lt;&gt;"",(G81+365),))))</f>
        <v/>
      </c>
      <c r="I81" s="18"/>
      <c r="J81" s="20" t="str">
        <f>IF(I81="",(""),IF(F81="PC",(I81+1095),IF(F81="DIA_SCIA_ALT_PC",(I81+1095),IF(F81="SCIA",(E81+1095),IF(F81="CILA",(E81+1095),IF(F81="AUT_IDRO",(G81+1095),("")))))))</f>
        <v/>
      </c>
      <c r="K81" s="20" t="str">
        <f>IF(J81&lt;&gt;"",(J81+60),(""))</f>
        <v/>
      </c>
      <c r="L81" s="18"/>
      <c r="M81" s="20" t="str">
        <f>IF(G81="",(""),IF(F81="AUT_IDRO",(G81+1095),(J81)))</f>
        <v/>
      </c>
      <c r="N81" s="18"/>
      <c r="O81" s="20" t="str">
        <f>IF(N81&lt;&gt;"",(N81+365),(""))</f>
        <v/>
      </c>
      <c r="P81" s="20" t="str">
        <f>IF(G81="",(""),IF(F81="AUT_PAES",(G81+2190),IF(F81&lt;&gt;"AUT_PAES",(""))))</f>
        <v/>
      </c>
      <c r="Q81" s="20" t="str">
        <f>IF(G81="",(""),IF(F81="AUT_IDRO",(G81+1095),IF(F81&lt;&gt;"AUT_IDRO",(""),)))</f>
        <v/>
      </c>
      <c r="R81" s="20" t="str">
        <f>IF(L81&lt;&gt;"",(L81+15),(""))</f>
        <v/>
      </c>
      <c r="S81" s="18"/>
    </row>
    <row r="82" spans="1:19" s="3" customFormat="1" ht="25.5" customHeight="1" x14ac:dyDescent="0.25">
      <c r="A82" s="22"/>
      <c r="B82" s="17" t="s">
        <v>200</v>
      </c>
      <c r="C82" s="17" t="s">
        <v>202</v>
      </c>
      <c r="D82" s="21" t="s">
        <v>201</v>
      </c>
      <c r="E82" s="18">
        <v>43602</v>
      </c>
      <c r="F82" s="17" t="s">
        <v>2</v>
      </c>
      <c r="G82" s="18">
        <v>43619</v>
      </c>
      <c r="H82" s="20">
        <f>IF(G82="",(""),IF(F82="AUT_PAES",(G82+1825),IF(F82="AUT_IDRO",(""),IF(G82&lt;&gt;"",(G82+365),))))</f>
        <v>43984</v>
      </c>
      <c r="I82" s="18">
        <v>43622</v>
      </c>
      <c r="J82" s="20">
        <f>IF(I82="",(""),IF(F82="PC",(I82+1095),IF(F82="DIA_SCIA_ALT_PC",(I82+1095),IF(F82="SCIA",(E82+1095),IF(F82="CILA",(E82+1095),IF(F82="AUT_IDRO",(G82+1095),("")))))))</f>
        <v>44717</v>
      </c>
      <c r="K82" s="20">
        <f>IF(J82&lt;&gt;"",(J82+60),(""))</f>
        <v>44777</v>
      </c>
      <c r="L82" s="18">
        <v>43753</v>
      </c>
      <c r="M82" s="20">
        <f>IF(G82="",(""),IF(F82="AUT_IDRO",(G82+1095),(J82)))</f>
        <v>44717</v>
      </c>
      <c r="N82" s="18"/>
      <c r="O82" s="20" t="str">
        <f>IF(N82&lt;&gt;"",(N82+365),(""))</f>
        <v/>
      </c>
      <c r="P82" s="20" t="str">
        <f>IF(G82="",(""),IF(F82="AUT_PAES",(G82+2190),IF(F82&lt;&gt;"AUT_PAES",(""))))</f>
        <v/>
      </c>
      <c r="Q82" s="20" t="str">
        <f>IF(G82="",(""),IF(F82="AUT_IDRO",(G82+1095),IF(F82&lt;&gt;"AUT_IDRO",(""),)))</f>
        <v/>
      </c>
      <c r="R82" s="20">
        <f>IF(L82&lt;&gt;"",(L82+15),(""))</f>
        <v>43768</v>
      </c>
      <c r="S82" s="18"/>
    </row>
  </sheetData>
  <sortState xmlns:xlrd2="http://schemas.microsoft.com/office/spreadsheetml/2017/richdata2" ref="A2:S82">
    <sortCondition ref="B2"/>
  </sortState>
  <conditionalFormatting sqref="H2">
    <cfRule type="expression" dxfId="694" priority="667" stopIfTrue="1">
      <formula>H2&lt;$C$2</formula>
    </cfRule>
    <cfRule type="expression" dxfId="693" priority="668">
      <formula>H2-$C$2&lt;60</formula>
    </cfRule>
  </conditionalFormatting>
  <conditionalFormatting sqref="R2">
    <cfRule type="expression" dxfId="692" priority="661" stopIfTrue="1">
      <formula>S2&lt;&gt;""</formula>
    </cfRule>
    <cfRule type="expression" dxfId="691" priority="665" stopIfTrue="1">
      <formula>R2&lt;$C$2</formula>
    </cfRule>
    <cfRule type="expression" dxfId="690" priority="670">
      <formula>R2-$C$2&lt;30</formula>
    </cfRule>
  </conditionalFormatting>
  <conditionalFormatting sqref="J2:K2 O2:Q2">
    <cfRule type="expression" dxfId="689" priority="666" stopIfTrue="1">
      <formula>J2&lt;$C$2</formula>
    </cfRule>
    <cfRule type="expression" dxfId="688" priority="669">
      <formula>J2-$C$2&lt;60</formula>
    </cfRule>
  </conditionalFormatting>
  <conditionalFormatting sqref="H2">
    <cfRule type="expression" dxfId="687" priority="664" stopIfTrue="1">
      <formula>I2&lt;&gt;""</formula>
    </cfRule>
  </conditionalFormatting>
  <conditionalFormatting sqref="K2">
    <cfRule type="expression" dxfId="686" priority="662">
      <formula>L2&lt;&gt;""</formula>
    </cfRule>
  </conditionalFormatting>
  <conditionalFormatting sqref="J2">
    <cfRule type="expression" dxfId="685" priority="663" stopIfTrue="1">
      <formula>L2&lt;&gt;""</formula>
    </cfRule>
  </conditionalFormatting>
  <conditionalFormatting sqref="O2">
    <cfRule type="expression" dxfId="684" priority="660" stopIfTrue="1">
      <formula>L2&lt;&gt;""</formula>
    </cfRule>
  </conditionalFormatting>
  <conditionalFormatting sqref="P2">
    <cfRule type="expression" dxfId="683" priority="659" stopIfTrue="1">
      <formula>L2&lt;&gt;""</formula>
    </cfRule>
  </conditionalFormatting>
  <conditionalFormatting sqref="Q2">
    <cfRule type="expression" dxfId="682" priority="657" stopIfTrue="1">
      <formula>N2&lt;&gt;""</formula>
    </cfRule>
    <cfRule type="expression" dxfId="681" priority="658" stopIfTrue="1">
      <formula>L2&lt;&gt;""</formula>
    </cfRule>
  </conditionalFormatting>
  <conditionalFormatting sqref="M2">
    <cfRule type="expression" dxfId="680" priority="653" stopIfTrue="1">
      <formula>L2&lt;&gt;""</formula>
    </cfRule>
    <cfRule type="expression" dxfId="679" priority="655" stopIfTrue="1">
      <formula>M2&lt;$C$2</formula>
    </cfRule>
    <cfRule type="expression" dxfId="678" priority="656">
      <formula>M2-$C$2&lt;60</formula>
    </cfRule>
  </conditionalFormatting>
  <conditionalFormatting sqref="M2">
    <cfRule type="expression" dxfId="677" priority="654" stopIfTrue="1">
      <formula>N2&lt;&gt;""</formula>
    </cfRule>
  </conditionalFormatting>
  <conditionalFormatting sqref="H3">
    <cfRule type="expression" dxfId="676" priority="649" stopIfTrue="1">
      <formula>H3&lt;$C$1</formula>
    </cfRule>
    <cfRule type="expression" dxfId="675" priority="650">
      <formula>H3-$C$1&lt;60</formula>
    </cfRule>
  </conditionalFormatting>
  <conditionalFormatting sqref="R3">
    <cfRule type="expression" dxfId="674" priority="643" stopIfTrue="1">
      <formula>S3&lt;&gt;""</formula>
    </cfRule>
    <cfRule type="expression" dxfId="673" priority="647" stopIfTrue="1">
      <formula>R3&lt;$C$1</formula>
    </cfRule>
    <cfRule type="expression" dxfId="672" priority="652">
      <formula>R3-$C$1&lt;30</formula>
    </cfRule>
  </conditionalFormatting>
  <conditionalFormatting sqref="J3:K3 O3:Q3">
    <cfRule type="expression" dxfId="671" priority="648" stopIfTrue="1">
      <formula>J3&lt;$C$1</formula>
    </cfRule>
    <cfRule type="expression" dxfId="670" priority="651">
      <formula>J3-$C$1&lt;60</formula>
    </cfRule>
  </conditionalFormatting>
  <conditionalFormatting sqref="H3">
    <cfRule type="expression" dxfId="669" priority="646" stopIfTrue="1">
      <formula>I3&lt;&gt;""</formula>
    </cfRule>
  </conditionalFormatting>
  <conditionalFormatting sqref="K3">
    <cfRule type="expression" dxfId="668" priority="644">
      <formula>L3&lt;&gt;""</formula>
    </cfRule>
  </conditionalFormatting>
  <conditionalFormatting sqref="J3">
    <cfRule type="expression" dxfId="667" priority="645" stopIfTrue="1">
      <formula>L3&lt;&gt;""</formula>
    </cfRule>
  </conditionalFormatting>
  <conditionalFormatting sqref="O3">
    <cfRule type="expression" dxfId="666" priority="642" stopIfTrue="1">
      <formula>L3&lt;&gt;""</formula>
    </cfRule>
  </conditionalFormatting>
  <conditionalFormatting sqref="P3">
    <cfRule type="expression" dxfId="665" priority="641" stopIfTrue="1">
      <formula>L3&lt;&gt;""</formula>
    </cfRule>
  </conditionalFormatting>
  <conditionalFormatting sqref="Q3">
    <cfRule type="expression" dxfId="664" priority="639" stopIfTrue="1">
      <formula>N3&lt;&gt;""</formula>
    </cfRule>
    <cfRule type="expression" dxfId="663" priority="640" stopIfTrue="1">
      <formula>L3&lt;&gt;""</formula>
    </cfRule>
  </conditionalFormatting>
  <conditionalFormatting sqref="M3">
    <cfRule type="expression" dxfId="662" priority="636" stopIfTrue="1">
      <formula>L3&lt;&gt;""</formula>
    </cfRule>
    <cfRule type="expression" dxfId="661" priority="637" stopIfTrue="1">
      <formula>M3&lt;$C$1</formula>
    </cfRule>
    <cfRule type="expression" dxfId="660" priority="638">
      <formula>M3-$C$1&lt;60</formula>
    </cfRule>
  </conditionalFormatting>
  <conditionalFormatting sqref="M3">
    <cfRule type="expression" dxfId="659" priority="635" stopIfTrue="1">
      <formula>N3&lt;&gt;""</formula>
    </cfRule>
  </conditionalFormatting>
  <conditionalFormatting sqref="H4:H5">
    <cfRule type="expression" dxfId="658" priority="631" stopIfTrue="1">
      <formula>H4&lt;$C$1</formula>
    </cfRule>
    <cfRule type="expression" dxfId="657" priority="632">
      <formula>H4-$C$1&lt;60</formula>
    </cfRule>
  </conditionalFormatting>
  <conditionalFormatting sqref="R4:R5">
    <cfRule type="expression" dxfId="656" priority="625" stopIfTrue="1">
      <formula>S4&lt;&gt;""</formula>
    </cfRule>
    <cfRule type="expression" dxfId="655" priority="629" stopIfTrue="1">
      <formula>R4&lt;$C$1</formula>
    </cfRule>
    <cfRule type="expression" dxfId="654" priority="634">
      <formula>R4-$C$1&lt;30</formula>
    </cfRule>
  </conditionalFormatting>
  <conditionalFormatting sqref="O4:Q5 J4:K5">
    <cfRule type="expression" dxfId="653" priority="630" stopIfTrue="1">
      <formula>J4&lt;$C$1</formula>
    </cfRule>
    <cfRule type="expression" dxfId="652" priority="633">
      <formula>J4-$C$1&lt;60</formula>
    </cfRule>
  </conditionalFormatting>
  <conditionalFormatting sqref="H4:H5">
    <cfRule type="expression" dxfId="651" priority="628" stopIfTrue="1">
      <formula>I4&lt;&gt;""</formula>
    </cfRule>
  </conditionalFormatting>
  <conditionalFormatting sqref="K4:K5">
    <cfRule type="expression" dxfId="650" priority="626">
      <formula>L4&lt;&gt;""</formula>
    </cfRule>
  </conditionalFormatting>
  <conditionalFormatting sqref="J4:J5">
    <cfRule type="expression" dxfId="649" priority="627" stopIfTrue="1">
      <formula>L4&lt;&gt;""</formula>
    </cfRule>
  </conditionalFormatting>
  <conditionalFormatting sqref="O4:O5">
    <cfRule type="expression" dxfId="648" priority="624" stopIfTrue="1">
      <formula>L4&lt;&gt;""</formula>
    </cfRule>
  </conditionalFormatting>
  <conditionalFormatting sqref="P4:P5">
    <cfRule type="expression" dxfId="647" priority="623" stopIfTrue="1">
      <formula>L4&lt;&gt;""</formula>
    </cfRule>
  </conditionalFormatting>
  <conditionalFormatting sqref="Q4:Q5">
    <cfRule type="expression" dxfId="646" priority="621" stopIfTrue="1">
      <formula>N4&lt;&gt;""</formula>
    </cfRule>
    <cfRule type="expression" dxfId="645" priority="622" stopIfTrue="1">
      <formula>L4&lt;&gt;""</formula>
    </cfRule>
  </conditionalFormatting>
  <conditionalFormatting sqref="M4:M5">
    <cfRule type="expression" dxfId="644" priority="618" stopIfTrue="1">
      <formula>L4&lt;&gt;""</formula>
    </cfRule>
    <cfRule type="expression" dxfId="643" priority="619" stopIfTrue="1">
      <formula>M4&lt;$C$1</formula>
    </cfRule>
    <cfRule type="expression" dxfId="642" priority="620">
      <formula>M4-$C$1&lt;60</formula>
    </cfRule>
  </conditionalFormatting>
  <conditionalFormatting sqref="M4:M5">
    <cfRule type="expression" dxfId="641" priority="617" stopIfTrue="1">
      <formula>N4&lt;&gt;""</formula>
    </cfRule>
  </conditionalFormatting>
  <conditionalFormatting sqref="H6:H11">
    <cfRule type="expression" dxfId="640" priority="613" stopIfTrue="1">
      <formula>H6&lt;$C$1</formula>
    </cfRule>
    <cfRule type="expression" dxfId="639" priority="614">
      <formula>H6-$C$1&lt;60</formula>
    </cfRule>
  </conditionalFormatting>
  <conditionalFormatting sqref="R6:R11">
    <cfRule type="expression" dxfId="638" priority="607" stopIfTrue="1">
      <formula>S6&lt;&gt;""</formula>
    </cfRule>
    <cfRule type="expression" dxfId="637" priority="611" stopIfTrue="1">
      <formula>R6&lt;$C$1</formula>
    </cfRule>
    <cfRule type="expression" dxfId="636" priority="616">
      <formula>R6-$C$1&lt;30</formula>
    </cfRule>
  </conditionalFormatting>
  <conditionalFormatting sqref="O6:Q11 J6:K11">
    <cfRule type="expression" dxfId="635" priority="612" stopIfTrue="1">
      <formula>J6&lt;$C$1</formula>
    </cfRule>
    <cfRule type="expression" dxfId="634" priority="615">
      <formula>J6-$C$1&lt;60</formula>
    </cfRule>
  </conditionalFormatting>
  <conditionalFormatting sqref="H6:H11 M6:M11">
    <cfRule type="expression" dxfId="633" priority="610" stopIfTrue="1">
      <formula>I6&lt;&gt;""</formula>
    </cfRule>
  </conditionalFormatting>
  <conditionalFormatting sqref="K6:K11">
    <cfRule type="expression" dxfId="632" priority="608">
      <formula>L6&lt;&gt;""</formula>
    </cfRule>
  </conditionalFormatting>
  <conditionalFormatting sqref="J6:J11">
    <cfRule type="expression" dxfId="631" priority="609" stopIfTrue="1">
      <formula>L6&lt;&gt;""</formula>
    </cfRule>
  </conditionalFormatting>
  <conditionalFormatting sqref="O6:O11">
    <cfRule type="expression" dxfId="630" priority="606" stopIfTrue="1">
      <formula>L6&lt;&gt;""</formula>
    </cfRule>
  </conditionalFormatting>
  <conditionalFormatting sqref="P6:P11">
    <cfRule type="expression" dxfId="629" priority="605" stopIfTrue="1">
      <formula>L6&lt;&gt;""</formula>
    </cfRule>
  </conditionalFormatting>
  <conditionalFormatting sqref="Q6:Q11">
    <cfRule type="expression" dxfId="628" priority="603" stopIfTrue="1">
      <formula>N6&lt;&gt;""</formula>
    </cfRule>
    <cfRule type="expression" dxfId="627" priority="604" stopIfTrue="1">
      <formula>L6&lt;&gt;""</formula>
    </cfRule>
  </conditionalFormatting>
  <conditionalFormatting sqref="M6:M11">
    <cfRule type="expression" dxfId="626" priority="600" stopIfTrue="1">
      <formula>L6&lt;&gt;""</formula>
    </cfRule>
    <cfRule type="expression" dxfId="625" priority="601" stopIfTrue="1">
      <formula>M6&lt;$C$1</formula>
    </cfRule>
    <cfRule type="expression" dxfId="624" priority="602">
      <formula>M6-$C$1&lt;60</formula>
    </cfRule>
  </conditionalFormatting>
  <conditionalFormatting sqref="H12">
    <cfRule type="expression" dxfId="623" priority="596" stopIfTrue="1">
      <formula>H12&lt;$C$1</formula>
    </cfRule>
    <cfRule type="expression" dxfId="622" priority="597">
      <formula>H12-$C$1&lt;60</formula>
    </cfRule>
  </conditionalFormatting>
  <conditionalFormatting sqref="R12">
    <cfRule type="expression" dxfId="621" priority="592" stopIfTrue="1">
      <formula>S12&lt;&gt;""</formula>
    </cfRule>
    <cfRule type="expression" dxfId="620" priority="594" stopIfTrue="1">
      <formula>R12&lt;$C$1</formula>
    </cfRule>
    <cfRule type="expression" dxfId="619" priority="599">
      <formula>R12-$C$1&lt;30</formula>
    </cfRule>
  </conditionalFormatting>
  <conditionalFormatting sqref="O12:Q12 J12:K12">
    <cfRule type="expression" dxfId="618" priority="595" stopIfTrue="1">
      <formula>J12&lt;$C$1</formula>
    </cfRule>
    <cfRule type="expression" dxfId="617" priority="598">
      <formula>J12-$C$1&lt;60</formula>
    </cfRule>
  </conditionalFormatting>
  <conditionalFormatting sqref="M12">
    <cfRule type="expression" dxfId="616" priority="593" stopIfTrue="1">
      <formula>N12&lt;&gt;""</formula>
    </cfRule>
  </conditionalFormatting>
  <conditionalFormatting sqref="K12">
    <cfRule type="expression" dxfId="615" priority="590">
      <formula>L12&lt;&gt;""</formula>
    </cfRule>
  </conditionalFormatting>
  <conditionalFormatting sqref="J12">
    <cfRule type="expression" dxfId="614" priority="591" stopIfTrue="1">
      <formula>L12&lt;&gt;""</formula>
    </cfRule>
  </conditionalFormatting>
  <conditionalFormatting sqref="O12">
    <cfRule type="expression" dxfId="613" priority="589" stopIfTrue="1">
      <formula>L12&lt;&gt;""</formula>
    </cfRule>
  </conditionalFormatting>
  <conditionalFormatting sqref="H12">
    <cfRule type="expression" dxfId="612" priority="588" stopIfTrue="1">
      <formula>I12&lt;&gt;""</formula>
    </cfRule>
  </conditionalFormatting>
  <conditionalFormatting sqref="P12">
    <cfRule type="expression" dxfId="611" priority="587" stopIfTrue="1">
      <formula>L12&lt;&gt;""</formula>
    </cfRule>
  </conditionalFormatting>
  <conditionalFormatting sqref="Q12">
    <cfRule type="expression" dxfId="610" priority="585" stopIfTrue="1">
      <formula>N12&lt;&gt;""</formula>
    </cfRule>
    <cfRule type="expression" dxfId="609" priority="586" stopIfTrue="1">
      <formula>L12&lt;&gt;""</formula>
    </cfRule>
  </conditionalFormatting>
  <conditionalFormatting sqref="M12">
    <cfRule type="expression" dxfId="608" priority="582" stopIfTrue="1">
      <formula>L12&lt;&gt;""</formula>
    </cfRule>
    <cfRule type="expression" dxfId="607" priority="583" stopIfTrue="1">
      <formula>M12&lt;$C$1</formula>
    </cfRule>
    <cfRule type="expression" dxfId="606" priority="584">
      <formula>M12-$C$1&lt;60</formula>
    </cfRule>
  </conditionalFormatting>
  <conditionalFormatting sqref="H13">
    <cfRule type="expression" dxfId="605" priority="578" stopIfTrue="1">
      <formula>H13&lt;$C$1</formula>
    </cfRule>
    <cfRule type="expression" dxfId="604" priority="579">
      <formula>H13-$C$1&lt;60</formula>
    </cfRule>
  </conditionalFormatting>
  <conditionalFormatting sqref="R13">
    <cfRule type="expression" dxfId="603" priority="572" stopIfTrue="1">
      <formula>S13&lt;&gt;""</formula>
    </cfRule>
    <cfRule type="expression" dxfId="602" priority="576" stopIfTrue="1">
      <formula>R13&lt;$C$1</formula>
    </cfRule>
    <cfRule type="expression" dxfId="601" priority="581">
      <formula>R13-$C$1&lt;30</formula>
    </cfRule>
  </conditionalFormatting>
  <conditionalFormatting sqref="O13:Q13 J13:K13">
    <cfRule type="expression" dxfId="600" priority="577" stopIfTrue="1">
      <formula>J13&lt;$C$1</formula>
    </cfRule>
    <cfRule type="expression" dxfId="599" priority="580">
      <formula>J13-$C$1&lt;60</formula>
    </cfRule>
  </conditionalFormatting>
  <conditionalFormatting sqref="H13 M13">
    <cfRule type="expression" dxfId="598" priority="575" stopIfTrue="1">
      <formula>I13&lt;&gt;""</formula>
    </cfRule>
  </conditionalFormatting>
  <conditionalFormatting sqref="K13">
    <cfRule type="expression" dxfId="597" priority="573">
      <formula>L13&lt;&gt;""</formula>
    </cfRule>
  </conditionalFormatting>
  <conditionalFormatting sqref="J13">
    <cfRule type="expression" dxfId="596" priority="574" stopIfTrue="1">
      <formula>L13&lt;&gt;""</formula>
    </cfRule>
  </conditionalFormatting>
  <conditionalFormatting sqref="O13">
    <cfRule type="expression" dxfId="595" priority="571" stopIfTrue="1">
      <formula>L13&lt;&gt;""</formula>
    </cfRule>
  </conditionalFormatting>
  <conditionalFormatting sqref="P13">
    <cfRule type="expression" dxfId="594" priority="570" stopIfTrue="1">
      <formula>L13&lt;&gt;""</formula>
    </cfRule>
  </conditionalFormatting>
  <conditionalFormatting sqref="Q13">
    <cfRule type="expression" dxfId="593" priority="568" stopIfTrue="1">
      <formula>N13&lt;&gt;""</formula>
    </cfRule>
    <cfRule type="expression" dxfId="592" priority="569" stopIfTrue="1">
      <formula>L13&lt;&gt;""</formula>
    </cfRule>
  </conditionalFormatting>
  <conditionalFormatting sqref="M13">
    <cfRule type="expression" dxfId="591" priority="565" stopIfTrue="1">
      <formula>L13&lt;&gt;""</formula>
    </cfRule>
    <cfRule type="expression" dxfId="590" priority="566" stopIfTrue="1">
      <formula>M13&lt;$C$1</formula>
    </cfRule>
    <cfRule type="expression" dxfId="589" priority="567">
      <formula>M13-$C$1&lt;60</formula>
    </cfRule>
  </conditionalFormatting>
  <conditionalFormatting sqref="H14">
    <cfRule type="expression" dxfId="588" priority="561" stopIfTrue="1">
      <formula>H14&lt;$C$1</formula>
    </cfRule>
    <cfRule type="expression" dxfId="587" priority="562">
      <formula>H14-$C$1&lt;60</formula>
    </cfRule>
  </conditionalFormatting>
  <conditionalFormatting sqref="R14">
    <cfRule type="expression" dxfId="586" priority="555" stopIfTrue="1">
      <formula>S14&lt;&gt;""</formula>
    </cfRule>
    <cfRule type="expression" dxfId="585" priority="559" stopIfTrue="1">
      <formula>R14&lt;$C$1</formula>
    </cfRule>
    <cfRule type="expression" dxfId="584" priority="564">
      <formula>R14-$C$1&lt;30</formula>
    </cfRule>
  </conditionalFormatting>
  <conditionalFormatting sqref="O14:Q14 J14:K14">
    <cfRule type="expression" dxfId="583" priority="560" stopIfTrue="1">
      <formula>J14&lt;$C$1</formula>
    </cfRule>
    <cfRule type="expression" dxfId="582" priority="563">
      <formula>J14-$C$1&lt;60</formula>
    </cfRule>
  </conditionalFormatting>
  <conditionalFormatting sqref="H14 M14">
    <cfRule type="expression" dxfId="581" priority="558" stopIfTrue="1">
      <formula>I14&lt;&gt;""</formula>
    </cfRule>
  </conditionalFormatting>
  <conditionalFormatting sqref="K14">
    <cfRule type="expression" dxfId="580" priority="556">
      <formula>L14&lt;&gt;""</formula>
    </cfRule>
  </conditionalFormatting>
  <conditionalFormatting sqref="J14">
    <cfRule type="expression" dxfId="579" priority="557" stopIfTrue="1">
      <formula>L14&lt;&gt;""</formula>
    </cfRule>
  </conditionalFormatting>
  <conditionalFormatting sqref="O14">
    <cfRule type="expression" dxfId="578" priority="554" stopIfTrue="1">
      <formula>L14&lt;&gt;""</formula>
    </cfRule>
  </conditionalFormatting>
  <conditionalFormatting sqref="P14">
    <cfRule type="expression" dxfId="577" priority="553" stopIfTrue="1">
      <formula>L14&lt;&gt;""</formula>
    </cfRule>
  </conditionalFormatting>
  <conditionalFormatting sqref="Q14">
    <cfRule type="expression" dxfId="576" priority="551" stopIfTrue="1">
      <formula>N14&lt;&gt;""</formula>
    </cfRule>
    <cfRule type="expression" dxfId="575" priority="552" stopIfTrue="1">
      <formula>L14&lt;&gt;""</formula>
    </cfRule>
  </conditionalFormatting>
  <conditionalFormatting sqref="M14">
    <cfRule type="expression" dxfId="574" priority="548" stopIfTrue="1">
      <formula>L14&lt;&gt;""</formula>
    </cfRule>
    <cfRule type="expression" dxfId="573" priority="549" stopIfTrue="1">
      <formula>M14&lt;$C$1</formula>
    </cfRule>
    <cfRule type="expression" dxfId="572" priority="550">
      <formula>M14-$C$1&lt;60</formula>
    </cfRule>
  </conditionalFormatting>
  <conditionalFormatting sqref="H15">
    <cfRule type="expression" dxfId="571" priority="544" stopIfTrue="1">
      <formula>H15&lt;$C$1</formula>
    </cfRule>
    <cfRule type="expression" dxfId="570" priority="545">
      <formula>H15-$C$1&lt;60</formula>
    </cfRule>
  </conditionalFormatting>
  <conditionalFormatting sqref="R15">
    <cfRule type="expression" dxfId="569" priority="538" stopIfTrue="1">
      <formula>S15&lt;&gt;""</formula>
    </cfRule>
    <cfRule type="expression" dxfId="568" priority="542" stopIfTrue="1">
      <formula>R15&lt;$C$1</formula>
    </cfRule>
    <cfRule type="expression" dxfId="567" priority="547">
      <formula>R15-$C$1&lt;30</formula>
    </cfRule>
  </conditionalFormatting>
  <conditionalFormatting sqref="O15:Q15 J15:K15">
    <cfRule type="expression" dxfId="566" priority="543" stopIfTrue="1">
      <formula>J15&lt;$C$1</formula>
    </cfRule>
    <cfRule type="expression" dxfId="565" priority="546">
      <formula>J15-$C$1&lt;60</formula>
    </cfRule>
  </conditionalFormatting>
  <conditionalFormatting sqref="H15 M15">
    <cfRule type="expression" dxfId="564" priority="541" stopIfTrue="1">
      <formula>I15&lt;&gt;""</formula>
    </cfRule>
  </conditionalFormatting>
  <conditionalFormatting sqref="K15">
    <cfRule type="expression" dxfId="563" priority="539">
      <formula>L15&lt;&gt;""</formula>
    </cfRule>
  </conditionalFormatting>
  <conditionalFormatting sqref="J15">
    <cfRule type="expression" dxfId="562" priority="540" stopIfTrue="1">
      <formula>L15&lt;&gt;""</formula>
    </cfRule>
  </conditionalFormatting>
  <conditionalFormatting sqref="O15">
    <cfRule type="expression" dxfId="561" priority="537" stopIfTrue="1">
      <formula>L15&lt;&gt;""</formula>
    </cfRule>
  </conditionalFormatting>
  <conditionalFormatting sqref="P15">
    <cfRule type="expression" dxfId="560" priority="536" stopIfTrue="1">
      <formula>L15&lt;&gt;""</formula>
    </cfRule>
  </conditionalFormatting>
  <conditionalFormatting sqref="Q15">
    <cfRule type="expression" dxfId="559" priority="534" stopIfTrue="1">
      <formula>N15&lt;&gt;""</formula>
    </cfRule>
    <cfRule type="expression" dxfId="558" priority="535" stopIfTrue="1">
      <formula>L15&lt;&gt;""</formula>
    </cfRule>
  </conditionalFormatting>
  <conditionalFormatting sqref="M15">
    <cfRule type="expression" dxfId="557" priority="531" stopIfTrue="1">
      <formula>L15&lt;&gt;""</formula>
    </cfRule>
    <cfRule type="expression" dxfId="556" priority="532" stopIfTrue="1">
      <formula>M15&lt;$C$1</formula>
    </cfRule>
    <cfRule type="expression" dxfId="555" priority="533">
      <formula>M15-$C$1&lt;60</formula>
    </cfRule>
  </conditionalFormatting>
  <conditionalFormatting sqref="H16">
    <cfRule type="expression" dxfId="554" priority="527" stopIfTrue="1">
      <formula>H16&lt;$C$1</formula>
    </cfRule>
    <cfRule type="expression" dxfId="553" priority="528">
      <formula>H16-$C$1&lt;60</formula>
    </cfRule>
  </conditionalFormatting>
  <conditionalFormatting sqref="R16">
    <cfRule type="expression" dxfId="552" priority="521" stopIfTrue="1">
      <formula>S16&lt;&gt;""</formula>
    </cfRule>
    <cfRule type="expression" dxfId="551" priority="525" stopIfTrue="1">
      <formula>R16&lt;$C$1</formula>
    </cfRule>
    <cfRule type="expression" dxfId="550" priority="530">
      <formula>R16-$C$1&lt;30</formula>
    </cfRule>
  </conditionalFormatting>
  <conditionalFormatting sqref="O16:Q16 J16:K16">
    <cfRule type="expression" dxfId="549" priority="526" stopIfTrue="1">
      <formula>J16&lt;$C$1</formula>
    </cfRule>
    <cfRule type="expression" dxfId="548" priority="529">
      <formula>J16-$C$1&lt;60</formula>
    </cfRule>
  </conditionalFormatting>
  <conditionalFormatting sqref="H16 M16">
    <cfRule type="expression" dxfId="547" priority="524" stopIfTrue="1">
      <formula>I16&lt;&gt;""</formula>
    </cfRule>
  </conditionalFormatting>
  <conditionalFormatting sqref="K16">
    <cfRule type="expression" dxfId="546" priority="522">
      <formula>L16&lt;&gt;""</formula>
    </cfRule>
  </conditionalFormatting>
  <conditionalFormatting sqref="J16">
    <cfRule type="expression" dxfId="545" priority="523" stopIfTrue="1">
      <formula>L16&lt;&gt;""</formula>
    </cfRule>
  </conditionalFormatting>
  <conditionalFormatting sqref="O16">
    <cfRule type="expression" dxfId="544" priority="520" stopIfTrue="1">
      <formula>L16&lt;&gt;""</formula>
    </cfRule>
  </conditionalFormatting>
  <conditionalFormatting sqref="P16">
    <cfRule type="expression" dxfId="543" priority="519" stopIfTrue="1">
      <formula>L16&lt;&gt;""</formula>
    </cfRule>
  </conditionalFormatting>
  <conditionalFormatting sqref="Q16">
    <cfRule type="expression" dxfId="542" priority="517" stopIfTrue="1">
      <formula>N16&lt;&gt;""</formula>
    </cfRule>
    <cfRule type="expression" dxfId="541" priority="518" stopIfTrue="1">
      <formula>L16&lt;&gt;""</formula>
    </cfRule>
  </conditionalFormatting>
  <conditionalFormatting sqref="M16">
    <cfRule type="expression" dxfId="540" priority="514" stopIfTrue="1">
      <formula>L16&lt;&gt;""</formula>
    </cfRule>
    <cfRule type="expression" dxfId="539" priority="515" stopIfTrue="1">
      <formula>M16&lt;$C$1</formula>
    </cfRule>
    <cfRule type="expression" dxfId="538" priority="516">
      <formula>M16-$C$1&lt;60</formula>
    </cfRule>
  </conditionalFormatting>
  <conditionalFormatting sqref="M17">
    <cfRule type="expression" dxfId="537" priority="497" stopIfTrue="1">
      <formula>L17&lt;&gt;""</formula>
    </cfRule>
    <cfRule type="expression" dxfId="536" priority="498" stopIfTrue="1">
      <formula>M17&lt;$C$1</formula>
    </cfRule>
    <cfRule type="expression" dxfId="535" priority="499">
      <formula>M17-$C$1&lt;60</formula>
    </cfRule>
  </conditionalFormatting>
  <conditionalFormatting sqref="H17">
    <cfRule type="expression" dxfId="534" priority="510" stopIfTrue="1">
      <formula>H17&lt;$C$1</formula>
    </cfRule>
    <cfRule type="expression" dxfId="533" priority="511">
      <formula>H17-$C$1&lt;60</formula>
    </cfRule>
  </conditionalFormatting>
  <conditionalFormatting sqref="R17">
    <cfRule type="expression" dxfId="532" priority="504" stopIfTrue="1">
      <formula>S17&lt;&gt;""</formula>
    </cfRule>
    <cfRule type="expression" dxfId="531" priority="508" stopIfTrue="1">
      <formula>R17&lt;$C$1</formula>
    </cfRule>
    <cfRule type="expression" dxfId="530" priority="513">
      <formula>R17-$C$1&lt;30</formula>
    </cfRule>
  </conditionalFormatting>
  <conditionalFormatting sqref="O17:Q17 J17:K17">
    <cfRule type="expression" dxfId="529" priority="509" stopIfTrue="1">
      <formula>J17&lt;$C$1</formula>
    </cfRule>
    <cfRule type="expression" dxfId="528" priority="512">
      <formula>J17-$C$1&lt;60</formula>
    </cfRule>
  </conditionalFormatting>
  <conditionalFormatting sqref="H17 M17">
    <cfRule type="expression" dxfId="527" priority="507" stopIfTrue="1">
      <formula>I17&lt;&gt;""</formula>
    </cfRule>
  </conditionalFormatting>
  <conditionalFormatting sqref="K17">
    <cfRule type="expression" dxfId="526" priority="505">
      <formula>L17&lt;&gt;""</formula>
    </cfRule>
  </conditionalFormatting>
  <conditionalFormatting sqref="J17">
    <cfRule type="expression" dxfId="525" priority="506" stopIfTrue="1">
      <formula>L17&lt;&gt;""</formula>
    </cfRule>
  </conditionalFormatting>
  <conditionalFormatting sqref="O17">
    <cfRule type="expression" dxfId="524" priority="503" stopIfTrue="1">
      <formula>L17&lt;&gt;""</formula>
    </cfRule>
  </conditionalFormatting>
  <conditionalFormatting sqref="P17">
    <cfRule type="expression" dxfId="523" priority="502" stopIfTrue="1">
      <formula>L17&lt;&gt;""</formula>
    </cfRule>
  </conditionalFormatting>
  <conditionalFormatting sqref="Q17">
    <cfRule type="expression" dxfId="522" priority="500" stopIfTrue="1">
      <formula>N17&lt;&gt;""</formula>
    </cfRule>
    <cfRule type="expression" dxfId="521" priority="501" stopIfTrue="1">
      <formula>L17&lt;&gt;""</formula>
    </cfRule>
  </conditionalFormatting>
  <conditionalFormatting sqref="H18:H21">
    <cfRule type="expression" dxfId="520" priority="493" stopIfTrue="1">
      <formula>H18&lt;$C$1</formula>
    </cfRule>
    <cfRule type="expression" dxfId="519" priority="494">
      <formula>H18-$C$1&lt;60</formula>
    </cfRule>
  </conditionalFormatting>
  <conditionalFormatting sqref="R18:R21">
    <cfRule type="expression" dxfId="518" priority="487" stopIfTrue="1">
      <formula>S18&lt;&gt;""</formula>
    </cfRule>
    <cfRule type="expression" dxfId="517" priority="491" stopIfTrue="1">
      <formula>R18&lt;$C$1</formula>
    </cfRule>
    <cfRule type="expression" dxfId="516" priority="496">
      <formula>R18-$C$1&lt;30</formula>
    </cfRule>
  </conditionalFormatting>
  <conditionalFormatting sqref="J18:K21 O18:Q21">
    <cfRule type="expression" dxfId="515" priority="492" stopIfTrue="1">
      <formula>J18&lt;$C$1</formula>
    </cfRule>
    <cfRule type="expression" dxfId="514" priority="495">
      <formula>J18-$C$1&lt;60</formula>
    </cfRule>
  </conditionalFormatting>
  <conditionalFormatting sqref="M18:M21 H18:H21">
    <cfRule type="expression" dxfId="513" priority="490" stopIfTrue="1">
      <formula>I18&lt;&gt;""</formula>
    </cfRule>
  </conditionalFormatting>
  <conditionalFormatting sqref="K18:K21">
    <cfRule type="expression" dxfId="512" priority="488">
      <formula>L18&lt;&gt;""</formula>
    </cfRule>
  </conditionalFormatting>
  <conditionalFormatting sqref="J18:J21">
    <cfRule type="expression" dxfId="511" priority="489" stopIfTrue="1">
      <formula>L18&lt;&gt;""</formula>
    </cfRule>
  </conditionalFormatting>
  <conditionalFormatting sqref="O18:O21">
    <cfRule type="expression" dxfId="510" priority="486" stopIfTrue="1">
      <formula>L18&lt;&gt;""</formula>
    </cfRule>
  </conditionalFormatting>
  <conditionalFormatting sqref="P18:P21">
    <cfRule type="expression" dxfId="509" priority="485" stopIfTrue="1">
      <formula>L18&lt;&gt;""</formula>
    </cfRule>
  </conditionalFormatting>
  <conditionalFormatting sqref="Q18:Q21">
    <cfRule type="expression" dxfId="508" priority="483" stopIfTrue="1">
      <formula>N18&lt;&gt;""</formula>
    </cfRule>
    <cfRule type="expression" dxfId="507" priority="484" stopIfTrue="1">
      <formula>L18&lt;&gt;""</formula>
    </cfRule>
  </conditionalFormatting>
  <conditionalFormatting sqref="M18:M21">
    <cfRule type="expression" dxfId="506" priority="480" stopIfTrue="1">
      <formula>L18&lt;&gt;""</formula>
    </cfRule>
    <cfRule type="expression" dxfId="505" priority="481" stopIfTrue="1">
      <formula>M18&lt;$C$1</formula>
    </cfRule>
    <cfRule type="expression" dxfId="504" priority="482">
      <formula>M18-$C$1&lt;60</formula>
    </cfRule>
  </conditionalFormatting>
  <conditionalFormatting sqref="H22:H23">
    <cfRule type="expression" dxfId="503" priority="476" stopIfTrue="1">
      <formula>H22&lt;$C$1</formula>
    </cfRule>
    <cfRule type="expression" dxfId="502" priority="477">
      <formula>H22-$C$1&lt;60</formula>
    </cfRule>
  </conditionalFormatting>
  <conditionalFormatting sqref="R22:R23">
    <cfRule type="expression" dxfId="501" priority="470" stopIfTrue="1">
      <formula>S22&lt;&gt;""</formula>
    </cfRule>
    <cfRule type="expression" dxfId="500" priority="474" stopIfTrue="1">
      <formula>R22&lt;$C$1</formula>
    </cfRule>
    <cfRule type="expression" dxfId="499" priority="479">
      <formula>R22-$C$1&lt;30</formula>
    </cfRule>
  </conditionalFormatting>
  <conditionalFormatting sqref="J22:K23 O22:Q23">
    <cfRule type="expression" dxfId="498" priority="475" stopIfTrue="1">
      <formula>J22&lt;$C$1</formula>
    </cfRule>
    <cfRule type="expression" dxfId="497" priority="478">
      <formula>J22-$C$1&lt;60</formula>
    </cfRule>
  </conditionalFormatting>
  <conditionalFormatting sqref="M22:M23 H22:H23">
    <cfRule type="expression" dxfId="496" priority="473" stopIfTrue="1">
      <formula>I22&lt;&gt;""</formula>
    </cfRule>
  </conditionalFormatting>
  <conditionalFormatting sqref="K22:K23">
    <cfRule type="expression" dxfId="495" priority="471">
      <formula>L22&lt;&gt;""</formula>
    </cfRule>
  </conditionalFormatting>
  <conditionalFormatting sqref="J22:J23">
    <cfRule type="expression" dxfId="494" priority="472" stopIfTrue="1">
      <formula>L22&lt;&gt;""</formula>
    </cfRule>
  </conditionalFormatting>
  <conditionalFormatting sqref="O22:O23">
    <cfRule type="expression" dxfId="493" priority="469" stopIfTrue="1">
      <formula>L22&lt;&gt;""</formula>
    </cfRule>
  </conditionalFormatting>
  <conditionalFormatting sqref="P22:P23">
    <cfRule type="expression" dxfId="492" priority="468" stopIfTrue="1">
      <formula>L22&lt;&gt;""</formula>
    </cfRule>
  </conditionalFormatting>
  <conditionalFormatting sqref="Q22:Q23">
    <cfRule type="expression" dxfId="491" priority="466" stopIfTrue="1">
      <formula>N22&lt;&gt;""</formula>
    </cfRule>
    <cfRule type="expression" dxfId="490" priority="467" stopIfTrue="1">
      <formula>L22&lt;&gt;""</formula>
    </cfRule>
  </conditionalFormatting>
  <conditionalFormatting sqref="M22:M23">
    <cfRule type="expression" dxfId="489" priority="463" stopIfTrue="1">
      <formula>L22&lt;&gt;""</formula>
    </cfRule>
    <cfRule type="expression" dxfId="488" priority="464" stopIfTrue="1">
      <formula>M22&lt;$C$1</formula>
    </cfRule>
    <cfRule type="expression" dxfId="487" priority="465">
      <formula>M22-$C$1&lt;60</formula>
    </cfRule>
  </conditionalFormatting>
  <conditionalFormatting sqref="H24">
    <cfRule type="expression" dxfId="486" priority="459" stopIfTrue="1">
      <formula>H24&lt;$C$1</formula>
    </cfRule>
    <cfRule type="expression" dxfId="485" priority="460">
      <formula>H24-$C$1&lt;60</formula>
    </cfRule>
  </conditionalFormatting>
  <conditionalFormatting sqref="R24">
    <cfRule type="expression" dxfId="484" priority="453" stopIfTrue="1">
      <formula>S24&lt;&gt;""</formula>
    </cfRule>
    <cfRule type="expression" dxfId="483" priority="457" stopIfTrue="1">
      <formula>R24&lt;$C$1</formula>
    </cfRule>
    <cfRule type="expression" dxfId="482" priority="462">
      <formula>R24-$C$1&lt;30</formula>
    </cfRule>
  </conditionalFormatting>
  <conditionalFormatting sqref="J24:K24 O24:Q24">
    <cfRule type="expression" dxfId="481" priority="458" stopIfTrue="1">
      <formula>J24&lt;$C$1</formula>
    </cfRule>
    <cfRule type="expression" dxfId="480" priority="461">
      <formula>J24-$C$1&lt;60</formula>
    </cfRule>
  </conditionalFormatting>
  <conditionalFormatting sqref="H24 M24">
    <cfRule type="expression" dxfId="479" priority="456" stopIfTrue="1">
      <formula>I24&lt;&gt;""</formula>
    </cfRule>
  </conditionalFormatting>
  <conditionalFormatting sqref="K24">
    <cfRule type="expression" dxfId="478" priority="454">
      <formula>L24&lt;&gt;""</formula>
    </cfRule>
  </conditionalFormatting>
  <conditionalFormatting sqref="J24">
    <cfRule type="expression" dxfId="477" priority="455" stopIfTrue="1">
      <formula>L24&lt;&gt;""</formula>
    </cfRule>
  </conditionalFormatting>
  <conditionalFormatting sqref="O24">
    <cfRule type="expression" dxfId="476" priority="452" stopIfTrue="1">
      <formula>L24&lt;&gt;""</formula>
    </cfRule>
  </conditionalFormatting>
  <conditionalFormatting sqref="P24">
    <cfRule type="expression" dxfId="475" priority="451" stopIfTrue="1">
      <formula>L24&lt;&gt;""</formula>
    </cfRule>
  </conditionalFormatting>
  <conditionalFormatting sqref="Q24">
    <cfRule type="expression" dxfId="474" priority="449" stopIfTrue="1">
      <formula>N24&lt;&gt;""</formula>
    </cfRule>
    <cfRule type="expression" dxfId="473" priority="450" stopIfTrue="1">
      <formula>L24&lt;&gt;""</formula>
    </cfRule>
  </conditionalFormatting>
  <conditionalFormatting sqref="M24">
    <cfRule type="expression" dxfId="472" priority="446" stopIfTrue="1">
      <formula>L24&lt;&gt;""</formula>
    </cfRule>
    <cfRule type="expression" dxfId="471" priority="447" stopIfTrue="1">
      <formula>M24&lt;$C$1</formula>
    </cfRule>
    <cfRule type="expression" dxfId="470" priority="448">
      <formula>M24-$C$1&lt;60</formula>
    </cfRule>
  </conditionalFormatting>
  <conditionalFormatting sqref="H25:H26">
    <cfRule type="expression" dxfId="469" priority="442" stopIfTrue="1">
      <formula>H25&lt;$C$1</formula>
    </cfRule>
    <cfRule type="expression" dxfId="468" priority="443">
      <formula>H25-$C$1&lt;60</formula>
    </cfRule>
  </conditionalFormatting>
  <conditionalFormatting sqref="R25:R26">
    <cfRule type="expression" dxfId="467" priority="436" stopIfTrue="1">
      <formula>S25&lt;&gt;""</formula>
    </cfRule>
    <cfRule type="expression" dxfId="466" priority="440" stopIfTrue="1">
      <formula>R25&lt;$C$1</formula>
    </cfRule>
    <cfRule type="expression" dxfId="465" priority="445">
      <formula>R25-$C$1&lt;30</formula>
    </cfRule>
  </conditionalFormatting>
  <conditionalFormatting sqref="J25:K26 O25:Q26">
    <cfRule type="expression" dxfId="464" priority="441" stopIfTrue="1">
      <formula>J25&lt;$C$1</formula>
    </cfRule>
    <cfRule type="expression" dxfId="463" priority="444">
      <formula>J25-$C$1&lt;60</formula>
    </cfRule>
  </conditionalFormatting>
  <conditionalFormatting sqref="H25:H26 M25:M26">
    <cfRule type="expression" dxfId="462" priority="439" stopIfTrue="1">
      <formula>I25&lt;&gt;""</formula>
    </cfRule>
  </conditionalFormatting>
  <conditionalFormatting sqref="K25:K26">
    <cfRule type="expression" dxfId="461" priority="437">
      <formula>L25&lt;&gt;""</formula>
    </cfRule>
  </conditionalFormatting>
  <conditionalFormatting sqref="J25:J26">
    <cfRule type="expression" dxfId="460" priority="438" stopIfTrue="1">
      <formula>L25&lt;&gt;""</formula>
    </cfRule>
  </conditionalFormatting>
  <conditionalFormatting sqref="O25:O26">
    <cfRule type="expression" dxfId="459" priority="435" stopIfTrue="1">
      <formula>L25&lt;&gt;""</formula>
    </cfRule>
  </conditionalFormatting>
  <conditionalFormatting sqref="P25:P26">
    <cfRule type="expression" dxfId="458" priority="434" stopIfTrue="1">
      <formula>L25&lt;&gt;""</formula>
    </cfRule>
  </conditionalFormatting>
  <conditionalFormatting sqref="Q25:Q26">
    <cfRule type="expression" dxfId="457" priority="432" stopIfTrue="1">
      <formula>N25&lt;&gt;""</formula>
    </cfRule>
    <cfRule type="expression" dxfId="456" priority="433" stopIfTrue="1">
      <formula>L25&lt;&gt;""</formula>
    </cfRule>
  </conditionalFormatting>
  <conditionalFormatting sqref="M25:M26">
    <cfRule type="expression" dxfId="455" priority="429" stopIfTrue="1">
      <formula>L25&lt;&gt;""</formula>
    </cfRule>
    <cfRule type="expression" dxfId="454" priority="430" stopIfTrue="1">
      <formula>M25&lt;$C$1</formula>
    </cfRule>
    <cfRule type="expression" dxfId="453" priority="431">
      <formula>M25-$C$1&lt;60</formula>
    </cfRule>
  </conditionalFormatting>
  <conditionalFormatting sqref="H27:H28">
    <cfRule type="expression" dxfId="452" priority="425" stopIfTrue="1">
      <formula>H27&lt;$C$1</formula>
    </cfRule>
    <cfRule type="expression" dxfId="451" priority="426">
      <formula>H27-$C$1&lt;60</formula>
    </cfRule>
  </conditionalFormatting>
  <conditionalFormatting sqref="R27:R28">
    <cfRule type="expression" dxfId="450" priority="419" stopIfTrue="1">
      <formula>S27&lt;&gt;""</formula>
    </cfRule>
    <cfRule type="expression" dxfId="449" priority="423" stopIfTrue="1">
      <formula>R27&lt;$C$1</formula>
    </cfRule>
    <cfRule type="expression" dxfId="448" priority="428">
      <formula>R27-$C$1&lt;30</formula>
    </cfRule>
  </conditionalFormatting>
  <conditionalFormatting sqref="O27:Q28 J27:K28">
    <cfRule type="expression" dxfId="447" priority="424" stopIfTrue="1">
      <formula>J27&lt;$C$1</formula>
    </cfRule>
    <cfRule type="expression" dxfId="446" priority="427">
      <formula>J27-$C$1&lt;60</formula>
    </cfRule>
  </conditionalFormatting>
  <conditionalFormatting sqref="H27:H28 M27:M28">
    <cfRule type="expression" dxfId="445" priority="422" stopIfTrue="1">
      <formula>I27&lt;&gt;""</formula>
    </cfRule>
  </conditionalFormatting>
  <conditionalFormatting sqref="K27:K28">
    <cfRule type="expression" dxfId="444" priority="420">
      <formula>L27&lt;&gt;""</formula>
    </cfRule>
  </conditionalFormatting>
  <conditionalFormatting sqref="J27:J28">
    <cfRule type="expression" dxfId="443" priority="421" stopIfTrue="1">
      <formula>L27&lt;&gt;""</formula>
    </cfRule>
  </conditionalFormatting>
  <conditionalFormatting sqref="O27:O28">
    <cfRule type="expression" dxfId="442" priority="418" stopIfTrue="1">
      <formula>L27&lt;&gt;""</formula>
    </cfRule>
  </conditionalFormatting>
  <conditionalFormatting sqref="P27:P28">
    <cfRule type="expression" dxfId="441" priority="417" stopIfTrue="1">
      <formula>L27&lt;&gt;""</formula>
    </cfRule>
  </conditionalFormatting>
  <conditionalFormatting sqref="Q27:Q28">
    <cfRule type="expression" dxfId="440" priority="415" stopIfTrue="1">
      <formula>N27&lt;&gt;""</formula>
    </cfRule>
    <cfRule type="expression" dxfId="439" priority="416" stopIfTrue="1">
      <formula>L27&lt;&gt;""</formula>
    </cfRule>
  </conditionalFormatting>
  <conditionalFormatting sqref="M27:M28">
    <cfRule type="expression" dxfId="438" priority="412" stopIfTrue="1">
      <formula>L27&lt;&gt;""</formula>
    </cfRule>
    <cfRule type="expression" dxfId="437" priority="413" stopIfTrue="1">
      <formula>M27&lt;$C$1</formula>
    </cfRule>
    <cfRule type="expression" dxfId="436" priority="414">
      <formula>M27-$C$1&lt;60</formula>
    </cfRule>
  </conditionalFormatting>
  <conditionalFormatting sqref="H30:H32">
    <cfRule type="expression" dxfId="435" priority="391" stopIfTrue="1">
      <formula>H30&lt;$C$1</formula>
    </cfRule>
    <cfRule type="expression" dxfId="434" priority="392">
      <formula>H30-$C$1&lt;60</formula>
    </cfRule>
  </conditionalFormatting>
  <conditionalFormatting sqref="R30:R32">
    <cfRule type="expression" dxfId="433" priority="385" stopIfTrue="1">
      <formula>S30&lt;&gt;""</formula>
    </cfRule>
    <cfRule type="expression" dxfId="432" priority="389" stopIfTrue="1">
      <formula>R30&lt;$C$1</formula>
    </cfRule>
    <cfRule type="expression" dxfId="431" priority="394">
      <formula>R30-$C$1&lt;30</formula>
    </cfRule>
  </conditionalFormatting>
  <conditionalFormatting sqref="J30:K31 O30:Q32">
    <cfRule type="expression" dxfId="430" priority="390" stopIfTrue="1">
      <formula>J30&lt;$C$1</formula>
    </cfRule>
    <cfRule type="expression" dxfId="429" priority="393">
      <formula>J30-$C$1&lt;60</formula>
    </cfRule>
  </conditionalFormatting>
  <conditionalFormatting sqref="H30:H32 M30:M32">
    <cfRule type="expression" dxfId="428" priority="388" stopIfTrue="1">
      <formula>I30&lt;&gt;""</formula>
    </cfRule>
  </conditionalFormatting>
  <conditionalFormatting sqref="K30:K32">
    <cfRule type="expression" dxfId="427" priority="386">
      <formula>L30&lt;&gt;""</formula>
    </cfRule>
  </conditionalFormatting>
  <conditionalFormatting sqref="J30:J32">
    <cfRule type="expression" dxfId="426" priority="387" stopIfTrue="1">
      <formula>L30&lt;&gt;""</formula>
    </cfRule>
  </conditionalFormatting>
  <conditionalFormatting sqref="O30:O32">
    <cfRule type="expression" dxfId="425" priority="384" stopIfTrue="1">
      <formula>L30&lt;&gt;""</formula>
    </cfRule>
  </conditionalFormatting>
  <conditionalFormatting sqref="P30:P32">
    <cfRule type="expression" dxfId="424" priority="383" stopIfTrue="1">
      <formula>L30&lt;&gt;""</formula>
    </cfRule>
  </conditionalFormatting>
  <conditionalFormatting sqref="Q30:Q32">
    <cfRule type="expression" dxfId="423" priority="381" stopIfTrue="1">
      <formula>N30&lt;&gt;""</formula>
    </cfRule>
    <cfRule type="expression" dxfId="422" priority="382" stopIfTrue="1">
      <formula>L30&lt;&gt;""</formula>
    </cfRule>
  </conditionalFormatting>
  <conditionalFormatting sqref="M30:M32">
    <cfRule type="expression" dxfId="421" priority="378" stopIfTrue="1">
      <formula>L30&lt;&gt;""</formula>
    </cfRule>
    <cfRule type="expression" dxfId="420" priority="379" stopIfTrue="1">
      <formula>M30&lt;$C$1</formula>
    </cfRule>
    <cfRule type="expression" dxfId="419" priority="380">
      <formula>M30-$C$1&lt;60</formula>
    </cfRule>
  </conditionalFormatting>
  <conditionalFormatting sqref="J32:K32">
    <cfRule type="expression" dxfId="418" priority="376" stopIfTrue="1">
      <formula>J32&lt;$C$1</formula>
    </cfRule>
    <cfRule type="expression" dxfId="417" priority="377">
      <formula>J32-$C$1&lt;60</formula>
    </cfRule>
  </conditionalFormatting>
  <conditionalFormatting sqref="M33">
    <cfRule type="expression" dxfId="416" priority="359" stopIfTrue="1">
      <formula>L33&lt;&gt;""</formula>
    </cfRule>
    <cfRule type="expression" dxfId="415" priority="360" stopIfTrue="1">
      <formula>M33&lt;$C$1</formula>
    </cfRule>
    <cfRule type="expression" dxfId="414" priority="361">
      <formula>M33-$C$1&lt;60</formula>
    </cfRule>
  </conditionalFormatting>
  <conditionalFormatting sqref="H33">
    <cfRule type="expression" dxfId="413" priority="372" stopIfTrue="1">
      <formula>H33&lt;$C$1</formula>
    </cfRule>
    <cfRule type="expression" dxfId="412" priority="373">
      <formula>H33-$C$1&lt;60</formula>
    </cfRule>
  </conditionalFormatting>
  <conditionalFormatting sqref="R33">
    <cfRule type="expression" dxfId="411" priority="366" stopIfTrue="1">
      <formula>S33&lt;&gt;""</formula>
    </cfRule>
    <cfRule type="expression" dxfId="410" priority="370" stopIfTrue="1">
      <formula>R33&lt;$C$1</formula>
    </cfRule>
    <cfRule type="expression" dxfId="409" priority="375">
      <formula>R33-$C$1&lt;30</formula>
    </cfRule>
  </conditionalFormatting>
  <conditionalFormatting sqref="J33:K33 O33:Q33">
    <cfRule type="expression" dxfId="408" priority="371" stopIfTrue="1">
      <formula>J33&lt;$C$1</formula>
    </cfRule>
    <cfRule type="expression" dxfId="407" priority="374">
      <formula>J33-$C$1&lt;60</formula>
    </cfRule>
  </conditionalFormatting>
  <conditionalFormatting sqref="H33 M33">
    <cfRule type="expression" dxfId="406" priority="369" stopIfTrue="1">
      <formula>I33&lt;&gt;""</formula>
    </cfRule>
  </conditionalFormatting>
  <conditionalFormatting sqref="K33">
    <cfRule type="expression" dxfId="405" priority="367">
      <formula>L33&lt;&gt;""</formula>
    </cfRule>
  </conditionalFormatting>
  <conditionalFormatting sqref="J33">
    <cfRule type="expression" dxfId="404" priority="368" stopIfTrue="1">
      <formula>L33&lt;&gt;""</formula>
    </cfRule>
  </conditionalFormatting>
  <conditionalFormatting sqref="O33">
    <cfRule type="expression" dxfId="403" priority="365" stopIfTrue="1">
      <formula>L33&lt;&gt;""</formula>
    </cfRule>
  </conditionalFormatting>
  <conditionalFormatting sqref="P33">
    <cfRule type="expression" dxfId="402" priority="364" stopIfTrue="1">
      <formula>L33&lt;&gt;""</formula>
    </cfRule>
  </conditionalFormatting>
  <conditionalFormatting sqref="Q33">
    <cfRule type="expression" dxfId="401" priority="362" stopIfTrue="1">
      <formula>N33&lt;&gt;""</formula>
    </cfRule>
    <cfRule type="expression" dxfId="400" priority="363" stopIfTrue="1">
      <formula>L33&lt;&gt;""</formula>
    </cfRule>
  </conditionalFormatting>
  <conditionalFormatting sqref="H34:H35">
    <cfRule type="expression" dxfId="399" priority="355" stopIfTrue="1">
      <formula>H34&lt;$C$1</formula>
    </cfRule>
    <cfRule type="expression" dxfId="398" priority="356">
      <formula>H34-$C$1&lt;60</formula>
    </cfRule>
  </conditionalFormatting>
  <conditionalFormatting sqref="R34:R35">
    <cfRule type="expression" dxfId="397" priority="349" stopIfTrue="1">
      <formula>S34&lt;&gt;""</formula>
    </cfRule>
    <cfRule type="expression" dxfId="396" priority="353" stopIfTrue="1">
      <formula>R34&lt;$C$1</formula>
    </cfRule>
    <cfRule type="expression" dxfId="395" priority="358">
      <formula>R34-$C$1&lt;30</formula>
    </cfRule>
  </conditionalFormatting>
  <conditionalFormatting sqref="O34:Q35 J34:K35">
    <cfRule type="expression" dxfId="394" priority="354" stopIfTrue="1">
      <formula>J34&lt;$C$1</formula>
    </cfRule>
    <cfRule type="expression" dxfId="393" priority="357">
      <formula>J34-$C$1&lt;60</formula>
    </cfRule>
  </conditionalFormatting>
  <conditionalFormatting sqref="H34:H35 M34:M35">
    <cfRule type="expression" dxfId="392" priority="352" stopIfTrue="1">
      <formula>I34&lt;&gt;""</formula>
    </cfRule>
  </conditionalFormatting>
  <conditionalFormatting sqref="K34:K35">
    <cfRule type="expression" dxfId="391" priority="350">
      <formula>L34&lt;&gt;""</formula>
    </cfRule>
  </conditionalFormatting>
  <conditionalFormatting sqref="J34:J35">
    <cfRule type="expression" dxfId="390" priority="351" stopIfTrue="1">
      <formula>L34&lt;&gt;""</formula>
    </cfRule>
  </conditionalFormatting>
  <conditionalFormatting sqref="O34:O35">
    <cfRule type="expression" dxfId="389" priority="348" stopIfTrue="1">
      <formula>L34&lt;&gt;""</formula>
    </cfRule>
  </conditionalFormatting>
  <conditionalFormatting sqref="P34:P35">
    <cfRule type="expression" dxfId="388" priority="347" stopIfTrue="1">
      <formula>L34&lt;&gt;""</formula>
    </cfRule>
  </conditionalFormatting>
  <conditionalFormatting sqref="Q34:Q35">
    <cfRule type="expression" dxfId="387" priority="345" stopIfTrue="1">
      <formula>N34&lt;&gt;""</formula>
    </cfRule>
    <cfRule type="expression" dxfId="386" priority="346" stopIfTrue="1">
      <formula>L34&lt;&gt;""</formula>
    </cfRule>
  </conditionalFormatting>
  <conditionalFormatting sqref="M34:M35">
    <cfRule type="expression" dxfId="385" priority="342" stopIfTrue="1">
      <formula>L34&lt;&gt;""</formula>
    </cfRule>
    <cfRule type="expression" dxfId="384" priority="343" stopIfTrue="1">
      <formula>M34&lt;$C$1</formula>
    </cfRule>
    <cfRule type="expression" dxfId="383" priority="344">
      <formula>M34-$C$1&lt;60</formula>
    </cfRule>
  </conditionalFormatting>
  <conditionalFormatting sqref="M36:M39">
    <cfRule type="expression" dxfId="382" priority="325" stopIfTrue="1">
      <formula>L36&lt;&gt;""</formula>
    </cfRule>
    <cfRule type="expression" dxfId="381" priority="326" stopIfTrue="1">
      <formula>M36&lt;$C$1</formula>
    </cfRule>
    <cfRule type="expression" dxfId="380" priority="327">
      <formula>M36-$C$1&lt;60</formula>
    </cfRule>
  </conditionalFormatting>
  <conditionalFormatting sqref="H36:H39">
    <cfRule type="expression" dxfId="379" priority="338" stopIfTrue="1">
      <formula>H36&lt;$C$1</formula>
    </cfRule>
    <cfRule type="expression" dxfId="378" priority="339">
      <formula>H36-$C$1&lt;60</formula>
    </cfRule>
  </conditionalFormatting>
  <conditionalFormatting sqref="R36:R39">
    <cfRule type="expression" dxfId="377" priority="332" stopIfTrue="1">
      <formula>S36&lt;&gt;""</formula>
    </cfRule>
    <cfRule type="expression" dxfId="376" priority="336" stopIfTrue="1">
      <formula>R36&lt;$C$1</formula>
    </cfRule>
    <cfRule type="expression" dxfId="375" priority="341">
      <formula>R36-$C$1&lt;30</formula>
    </cfRule>
  </conditionalFormatting>
  <conditionalFormatting sqref="J36:K39 O36:Q39">
    <cfRule type="expression" dxfId="374" priority="337" stopIfTrue="1">
      <formula>J36&lt;$C$1</formula>
    </cfRule>
    <cfRule type="expression" dxfId="373" priority="340">
      <formula>J36-$C$1&lt;60</formula>
    </cfRule>
  </conditionalFormatting>
  <conditionalFormatting sqref="H36:H39 M36:M39">
    <cfRule type="expression" dxfId="372" priority="335" stopIfTrue="1">
      <formula>I36&lt;&gt;""</formula>
    </cfRule>
  </conditionalFormatting>
  <conditionalFormatting sqref="K36:K39">
    <cfRule type="expression" dxfId="371" priority="333">
      <formula>L36&lt;&gt;""</formula>
    </cfRule>
  </conditionalFormatting>
  <conditionalFormatting sqref="J36:J39">
    <cfRule type="expression" dxfId="370" priority="334" stopIfTrue="1">
      <formula>L36&lt;&gt;""</formula>
    </cfRule>
  </conditionalFormatting>
  <conditionalFormatting sqref="O36:O39">
    <cfRule type="expression" dxfId="369" priority="331" stopIfTrue="1">
      <formula>L36&lt;&gt;""</formula>
    </cfRule>
  </conditionalFormatting>
  <conditionalFormatting sqref="P36:P39">
    <cfRule type="expression" dxfId="368" priority="330" stopIfTrue="1">
      <formula>L36&lt;&gt;""</formula>
    </cfRule>
  </conditionalFormatting>
  <conditionalFormatting sqref="Q36:Q39">
    <cfRule type="expression" dxfId="367" priority="328" stopIfTrue="1">
      <formula>N36&lt;&gt;""</formula>
    </cfRule>
    <cfRule type="expression" dxfId="366" priority="329" stopIfTrue="1">
      <formula>L36&lt;&gt;""</formula>
    </cfRule>
  </conditionalFormatting>
  <conditionalFormatting sqref="M40:M41">
    <cfRule type="expression" dxfId="365" priority="308" stopIfTrue="1">
      <formula>L40&lt;&gt;""</formula>
    </cfRule>
    <cfRule type="expression" dxfId="364" priority="309" stopIfTrue="1">
      <formula>M40&lt;$C$1</formula>
    </cfRule>
    <cfRule type="expression" dxfId="363" priority="310">
      <formula>M40-$C$1&lt;60</formula>
    </cfRule>
  </conditionalFormatting>
  <conditionalFormatting sqref="H40:H41">
    <cfRule type="expression" dxfId="362" priority="321" stopIfTrue="1">
      <formula>H40&lt;$C$1</formula>
    </cfRule>
    <cfRule type="expression" dxfId="361" priority="322">
      <formula>H40-$C$1&lt;60</formula>
    </cfRule>
  </conditionalFormatting>
  <conditionalFormatting sqref="R40:R41">
    <cfRule type="expression" dxfId="360" priority="315" stopIfTrue="1">
      <formula>S40&lt;&gt;""</formula>
    </cfRule>
    <cfRule type="expression" dxfId="359" priority="319" stopIfTrue="1">
      <formula>R40&lt;$C$1</formula>
    </cfRule>
    <cfRule type="expression" dxfId="358" priority="324">
      <formula>R40-$C$1&lt;30</formula>
    </cfRule>
  </conditionalFormatting>
  <conditionalFormatting sqref="O40:Q41 J40:K41">
    <cfRule type="expression" dxfId="357" priority="320" stopIfTrue="1">
      <formula>J40&lt;$C$1</formula>
    </cfRule>
    <cfRule type="expression" dxfId="356" priority="323">
      <formula>J40-$C$1&lt;60</formula>
    </cfRule>
  </conditionalFormatting>
  <conditionalFormatting sqref="H40:H41 M40:M41">
    <cfRule type="expression" dxfId="355" priority="318" stopIfTrue="1">
      <formula>I40&lt;&gt;""</formula>
    </cfRule>
  </conditionalFormatting>
  <conditionalFormatting sqref="K40:K41">
    <cfRule type="expression" dxfId="354" priority="316">
      <formula>L40&lt;&gt;""</formula>
    </cfRule>
  </conditionalFormatting>
  <conditionalFormatting sqref="J40:J41">
    <cfRule type="expression" dxfId="353" priority="317" stopIfTrue="1">
      <formula>L40&lt;&gt;""</formula>
    </cfRule>
  </conditionalFormatting>
  <conditionalFormatting sqref="O40:O41">
    <cfRule type="expression" dxfId="352" priority="314" stopIfTrue="1">
      <formula>L40&lt;&gt;""</formula>
    </cfRule>
  </conditionalFormatting>
  <conditionalFormatting sqref="P40:P41">
    <cfRule type="expression" dxfId="351" priority="313" stopIfTrue="1">
      <formula>L40&lt;&gt;""</formula>
    </cfRule>
  </conditionalFormatting>
  <conditionalFormatting sqref="Q40:Q41">
    <cfRule type="expression" dxfId="350" priority="311" stopIfTrue="1">
      <formula>N40&lt;&gt;""</formula>
    </cfRule>
    <cfRule type="expression" dxfId="349" priority="312" stopIfTrue="1">
      <formula>L40&lt;&gt;""</formula>
    </cfRule>
  </conditionalFormatting>
  <conditionalFormatting sqref="M42">
    <cfRule type="expression" dxfId="348" priority="291" stopIfTrue="1">
      <formula>L42&lt;&gt;""</formula>
    </cfRule>
    <cfRule type="expression" dxfId="347" priority="292" stopIfTrue="1">
      <formula>M42&lt;$C$1</formula>
    </cfRule>
    <cfRule type="expression" dxfId="346" priority="293">
      <formula>M42-$C$1&lt;60</formula>
    </cfRule>
  </conditionalFormatting>
  <conditionalFormatting sqref="H42">
    <cfRule type="expression" dxfId="345" priority="304" stopIfTrue="1">
      <formula>H42&lt;$C$1</formula>
    </cfRule>
    <cfRule type="expression" dxfId="344" priority="305">
      <formula>H42-$C$1&lt;60</formula>
    </cfRule>
  </conditionalFormatting>
  <conditionalFormatting sqref="R42">
    <cfRule type="expression" dxfId="343" priority="298" stopIfTrue="1">
      <formula>S42&lt;&gt;""</formula>
    </cfRule>
    <cfRule type="expression" dxfId="342" priority="302" stopIfTrue="1">
      <formula>R42&lt;$C$1</formula>
    </cfRule>
    <cfRule type="expression" dxfId="341" priority="307">
      <formula>R42-$C$1&lt;30</formula>
    </cfRule>
  </conditionalFormatting>
  <conditionalFormatting sqref="J42:K42 O42:Q42">
    <cfRule type="expression" dxfId="340" priority="303" stopIfTrue="1">
      <formula>J42&lt;$C$1</formula>
    </cfRule>
    <cfRule type="expression" dxfId="339" priority="306">
      <formula>J42-$C$1&lt;60</formula>
    </cfRule>
  </conditionalFormatting>
  <conditionalFormatting sqref="H42 M42">
    <cfRule type="expression" dxfId="338" priority="301" stopIfTrue="1">
      <formula>I42&lt;&gt;""</formula>
    </cfRule>
  </conditionalFormatting>
  <conditionalFormatting sqref="K42">
    <cfRule type="expression" dxfId="337" priority="299">
      <formula>L42&lt;&gt;""</formula>
    </cfRule>
  </conditionalFormatting>
  <conditionalFormatting sqref="J42">
    <cfRule type="expression" dxfId="336" priority="300" stopIfTrue="1">
      <formula>L42&lt;&gt;""</formula>
    </cfRule>
  </conditionalFormatting>
  <conditionalFormatting sqref="O42">
    <cfRule type="expression" dxfId="335" priority="297" stopIfTrue="1">
      <formula>L42&lt;&gt;""</formula>
    </cfRule>
  </conditionalFormatting>
  <conditionalFormatting sqref="P42">
    <cfRule type="expression" dxfId="334" priority="296" stopIfTrue="1">
      <formula>L42&lt;&gt;""</formula>
    </cfRule>
  </conditionalFormatting>
  <conditionalFormatting sqref="Q42">
    <cfRule type="expression" dxfId="333" priority="294" stopIfTrue="1">
      <formula>N42&lt;&gt;""</formula>
    </cfRule>
    <cfRule type="expression" dxfId="332" priority="295" stopIfTrue="1">
      <formula>L42&lt;&gt;""</formula>
    </cfRule>
  </conditionalFormatting>
  <conditionalFormatting sqref="M43">
    <cfRule type="expression" dxfId="331" priority="274" stopIfTrue="1">
      <formula>L43&lt;&gt;""</formula>
    </cfRule>
    <cfRule type="expression" dxfId="330" priority="275" stopIfTrue="1">
      <formula>M43&lt;$C$1</formula>
    </cfRule>
    <cfRule type="expression" dxfId="329" priority="276">
      <formula>M43-$C$1&lt;60</formula>
    </cfRule>
  </conditionalFormatting>
  <conditionalFormatting sqref="H43">
    <cfRule type="expression" dxfId="328" priority="287" stopIfTrue="1">
      <formula>H43&lt;$C$1</formula>
    </cfRule>
    <cfRule type="expression" dxfId="327" priority="288">
      <formula>H43-$C$1&lt;60</formula>
    </cfRule>
  </conditionalFormatting>
  <conditionalFormatting sqref="R43">
    <cfRule type="expression" dxfId="326" priority="281" stopIfTrue="1">
      <formula>S43&lt;&gt;""</formula>
    </cfRule>
    <cfRule type="expression" dxfId="325" priority="285" stopIfTrue="1">
      <formula>R43&lt;$C$1</formula>
    </cfRule>
    <cfRule type="expression" dxfId="324" priority="290">
      <formula>R43-$C$1&lt;30</formula>
    </cfRule>
  </conditionalFormatting>
  <conditionalFormatting sqref="O43:Q43 J43:K43">
    <cfRule type="expression" dxfId="323" priority="286" stopIfTrue="1">
      <formula>J43&lt;$C$1</formula>
    </cfRule>
    <cfRule type="expression" dxfId="322" priority="289">
      <formula>J43-$C$1&lt;60</formula>
    </cfRule>
  </conditionalFormatting>
  <conditionalFormatting sqref="H43 M43">
    <cfRule type="expression" dxfId="321" priority="284" stopIfTrue="1">
      <formula>I43&lt;&gt;""</formula>
    </cfRule>
  </conditionalFormatting>
  <conditionalFormatting sqref="K43">
    <cfRule type="expression" dxfId="320" priority="282">
      <formula>L43&lt;&gt;""</formula>
    </cfRule>
  </conditionalFormatting>
  <conditionalFormatting sqref="J43">
    <cfRule type="expression" dxfId="319" priority="283" stopIfTrue="1">
      <formula>L43&lt;&gt;""</formula>
    </cfRule>
  </conditionalFormatting>
  <conditionalFormatting sqref="O43">
    <cfRule type="expression" dxfId="318" priority="280" stopIfTrue="1">
      <formula>L43&lt;&gt;""</formula>
    </cfRule>
  </conditionalFormatting>
  <conditionalFormatting sqref="P43">
    <cfRule type="expression" dxfId="317" priority="279" stopIfTrue="1">
      <formula>L43&lt;&gt;""</formula>
    </cfRule>
  </conditionalFormatting>
  <conditionalFormatting sqref="Q43">
    <cfRule type="expression" dxfId="316" priority="277" stopIfTrue="1">
      <formula>N43&lt;&gt;""</formula>
    </cfRule>
    <cfRule type="expression" dxfId="315" priority="278" stopIfTrue="1">
      <formula>L43&lt;&gt;""</formula>
    </cfRule>
  </conditionalFormatting>
  <conditionalFormatting sqref="M44:M45">
    <cfRule type="expression" dxfId="314" priority="257" stopIfTrue="1">
      <formula>L44&lt;&gt;""</formula>
    </cfRule>
    <cfRule type="expression" dxfId="313" priority="258" stopIfTrue="1">
      <formula>M44&lt;$C$1</formula>
    </cfRule>
    <cfRule type="expression" dxfId="312" priority="259">
      <formula>M44-$C$1&lt;60</formula>
    </cfRule>
  </conditionalFormatting>
  <conditionalFormatting sqref="H44:H45">
    <cfRule type="expression" dxfId="311" priority="270" stopIfTrue="1">
      <formula>H44&lt;$C$1</formula>
    </cfRule>
    <cfRule type="expression" dxfId="310" priority="271">
      <formula>H44-$C$1&lt;60</formula>
    </cfRule>
  </conditionalFormatting>
  <conditionalFormatting sqref="R44:R45">
    <cfRule type="expression" dxfId="309" priority="264" stopIfTrue="1">
      <formula>S44&lt;&gt;""</formula>
    </cfRule>
    <cfRule type="expression" dxfId="308" priority="268" stopIfTrue="1">
      <formula>R44&lt;$C$1</formula>
    </cfRule>
    <cfRule type="expression" dxfId="307" priority="273">
      <formula>R44-$C$1&lt;30</formula>
    </cfRule>
  </conditionalFormatting>
  <conditionalFormatting sqref="J44:K45 O44:Q45">
    <cfRule type="expression" dxfId="306" priority="269" stopIfTrue="1">
      <formula>J44&lt;$C$1</formula>
    </cfRule>
    <cfRule type="expression" dxfId="305" priority="272">
      <formula>J44-$C$1&lt;60</formula>
    </cfRule>
  </conditionalFormatting>
  <conditionalFormatting sqref="H44:H45 M44:M45">
    <cfRule type="expression" dxfId="304" priority="267" stopIfTrue="1">
      <formula>I44&lt;&gt;""</formula>
    </cfRule>
  </conditionalFormatting>
  <conditionalFormatting sqref="K44:K45">
    <cfRule type="expression" dxfId="303" priority="265">
      <formula>L44&lt;&gt;""</formula>
    </cfRule>
  </conditionalFormatting>
  <conditionalFormatting sqref="J44:J45">
    <cfRule type="expression" dxfId="302" priority="266" stopIfTrue="1">
      <formula>L44&lt;&gt;""</formula>
    </cfRule>
  </conditionalFormatting>
  <conditionalFormatting sqref="O44:O45">
    <cfRule type="expression" dxfId="301" priority="263" stopIfTrue="1">
      <formula>L44&lt;&gt;""</formula>
    </cfRule>
  </conditionalFormatting>
  <conditionalFormatting sqref="P44:P45">
    <cfRule type="expression" dxfId="300" priority="262" stopIfTrue="1">
      <formula>L44&lt;&gt;""</formula>
    </cfRule>
  </conditionalFormatting>
  <conditionalFormatting sqref="Q44:Q45">
    <cfRule type="expression" dxfId="299" priority="260" stopIfTrue="1">
      <formula>N44&lt;&gt;""</formula>
    </cfRule>
    <cfRule type="expression" dxfId="298" priority="261" stopIfTrue="1">
      <formula>L44&lt;&gt;""</formula>
    </cfRule>
  </conditionalFormatting>
  <conditionalFormatting sqref="H46:H47">
    <cfRule type="expression" dxfId="297" priority="253" stopIfTrue="1">
      <formula>H46&lt;$C$1</formula>
    </cfRule>
    <cfRule type="expression" dxfId="296" priority="254">
      <formula>H46-$C$1&lt;60</formula>
    </cfRule>
  </conditionalFormatting>
  <conditionalFormatting sqref="R46:R47">
    <cfRule type="expression" dxfId="295" priority="247" stopIfTrue="1">
      <formula>S46&lt;&gt;""</formula>
    </cfRule>
    <cfRule type="expression" dxfId="294" priority="251" stopIfTrue="1">
      <formula>R46&lt;$C$1</formula>
    </cfRule>
    <cfRule type="expression" dxfId="293" priority="256">
      <formula>R46-$C$1&lt;30</formula>
    </cfRule>
  </conditionalFormatting>
  <conditionalFormatting sqref="O46:Q47 J46:K47">
    <cfRule type="expression" dxfId="292" priority="252" stopIfTrue="1">
      <formula>J46&lt;$C$1</formula>
    </cfRule>
    <cfRule type="expression" dxfId="291" priority="255">
      <formula>J46-$C$1&lt;60</formula>
    </cfRule>
  </conditionalFormatting>
  <conditionalFormatting sqref="M46:M47 H46:H47">
    <cfRule type="expression" dxfId="290" priority="250" stopIfTrue="1">
      <formula>I46&lt;&gt;""</formula>
    </cfRule>
  </conditionalFormatting>
  <conditionalFormatting sqref="K46:K47">
    <cfRule type="expression" dxfId="289" priority="248">
      <formula>L46&lt;&gt;""</formula>
    </cfRule>
  </conditionalFormatting>
  <conditionalFormatting sqref="J46:J47">
    <cfRule type="expression" dxfId="288" priority="249" stopIfTrue="1">
      <formula>L46&lt;&gt;""</formula>
    </cfRule>
  </conditionalFormatting>
  <conditionalFormatting sqref="O46:O47">
    <cfRule type="expression" dxfId="287" priority="246" stopIfTrue="1">
      <formula>L46&lt;&gt;""</formula>
    </cfRule>
  </conditionalFormatting>
  <conditionalFormatting sqref="P46:P47">
    <cfRule type="expression" dxfId="286" priority="245" stopIfTrue="1">
      <formula>L46&lt;&gt;""</formula>
    </cfRule>
  </conditionalFormatting>
  <conditionalFormatting sqref="Q46:Q47">
    <cfRule type="expression" dxfId="285" priority="243" stopIfTrue="1">
      <formula>N46&lt;&gt;""</formula>
    </cfRule>
    <cfRule type="expression" dxfId="284" priority="244" stopIfTrue="1">
      <formula>L46&lt;&gt;""</formula>
    </cfRule>
  </conditionalFormatting>
  <conditionalFormatting sqref="M46:M47">
    <cfRule type="expression" dxfId="283" priority="240" stopIfTrue="1">
      <formula>L46&lt;&gt;""</formula>
    </cfRule>
    <cfRule type="expression" dxfId="282" priority="241" stopIfTrue="1">
      <formula>M46&lt;$C$1</formula>
    </cfRule>
    <cfRule type="expression" dxfId="281" priority="242">
      <formula>M46-$C$1&lt;60</formula>
    </cfRule>
  </conditionalFormatting>
  <conditionalFormatting sqref="H49">
    <cfRule type="expression" priority="236">
      <formula>$H$15-$C$1&lt;30</formula>
    </cfRule>
  </conditionalFormatting>
  <conditionalFormatting sqref="H48:H49">
    <cfRule type="expression" dxfId="280" priority="235" stopIfTrue="1">
      <formula>H48&lt;$C$1</formula>
    </cfRule>
    <cfRule type="expression" dxfId="279" priority="237">
      <formula>H48-$C$1&lt;60</formula>
    </cfRule>
  </conditionalFormatting>
  <conditionalFormatting sqref="R48:R49">
    <cfRule type="expression" dxfId="278" priority="229" stopIfTrue="1">
      <formula>S48&lt;&gt;""</formula>
    </cfRule>
    <cfRule type="expression" dxfId="277" priority="233" stopIfTrue="1">
      <formula>R48&lt;$C$1</formula>
    </cfRule>
    <cfRule type="expression" dxfId="276" priority="239">
      <formula>R48-$C$1&lt;30</formula>
    </cfRule>
  </conditionalFormatting>
  <conditionalFormatting sqref="J48:K49 O48:Q49">
    <cfRule type="expression" dxfId="275" priority="234" stopIfTrue="1">
      <formula>J48&lt;$C$1</formula>
    </cfRule>
    <cfRule type="expression" dxfId="274" priority="238">
      <formula>J48-$C$1&lt;60</formula>
    </cfRule>
  </conditionalFormatting>
  <conditionalFormatting sqref="H48:H49 M48:M49">
    <cfRule type="expression" dxfId="273" priority="232" stopIfTrue="1">
      <formula>I48&lt;&gt;""</formula>
    </cfRule>
  </conditionalFormatting>
  <conditionalFormatting sqref="K48:K49">
    <cfRule type="expression" dxfId="272" priority="230">
      <formula>L48&lt;&gt;""</formula>
    </cfRule>
  </conditionalFormatting>
  <conditionalFormatting sqref="J48:J49">
    <cfRule type="expression" dxfId="271" priority="231" stopIfTrue="1">
      <formula>L48&lt;&gt;""</formula>
    </cfRule>
  </conditionalFormatting>
  <conditionalFormatting sqref="O48:O49">
    <cfRule type="expression" dxfId="270" priority="228" stopIfTrue="1">
      <formula>L48&lt;&gt;""</formula>
    </cfRule>
  </conditionalFormatting>
  <conditionalFormatting sqref="P48:P49">
    <cfRule type="expression" dxfId="269" priority="227" stopIfTrue="1">
      <formula>L48&lt;&gt;""</formula>
    </cfRule>
  </conditionalFormatting>
  <conditionalFormatting sqref="Q48:Q49">
    <cfRule type="expression" dxfId="268" priority="225" stopIfTrue="1">
      <formula>N48&lt;&gt;""</formula>
    </cfRule>
    <cfRule type="expression" dxfId="267" priority="226" stopIfTrue="1">
      <formula>L48&lt;&gt;""</formula>
    </cfRule>
  </conditionalFormatting>
  <conditionalFormatting sqref="M48:M49">
    <cfRule type="expression" dxfId="266" priority="222" stopIfTrue="1">
      <formula>L48&lt;&gt;""</formula>
    </cfRule>
    <cfRule type="expression" dxfId="265" priority="223" stopIfTrue="1">
      <formula>M48&lt;$C$1</formula>
    </cfRule>
    <cfRule type="expression" dxfId="264" priority="224">
      <formula>M48-$C$1&lt;60</formula>
    </cfRule>
  </conditionalFormatting>
  <conditionalFormatting sqref="H50:H51">
    <cfRule type="expression" dxfId="263" priority="218" stopIfTrue="1">
      <formula>H50&lt;$C$1</formula>
    </cfRule>
    <cfRule type="expression" dxfId="262" priority="219">
      <formula>H50-$C$1&lt;60</formula>
    </cfRule>
  </conditionalFormatting>
  <conditionalFormatting sqref="R50:R51">
    <cfRule type="expression" dxfId="261" priority="212" stopIfTrue="1">
      <formula>S50&lt;&gt;""</formula>
    </cfRule>
    <cfRule type="expression" dxfId="260" priority="216" stopIfTrue="1">
      <formula>R50&lt;$C$1</formula>
    </cfRule>
    <cfRule type="expression" dxfId="259" priority="221">
      <formula>R50-$C$1&lt;30</formula>
    </cfRule>
  </conditionalFormatting>
  <conditionalFormatting sqref="O50:Q51 J50:K51">
    <cfRule type="expression" dxfId="258" priority="217" stopIfTrue="1">
      <formula>J50&lt;$C$1</formula>
    </cfRule>
    <cfRule type="expression" dxfId="257" priority="220">
      <formula>J50-$C$1&lt;60</formula>
    </cfRule>
  </conditionalFormatting>
  <conditionalFormatting sqref="M50:M51 H50:H51">
    <cfRule type="expression" dxfId="256" priority="215" stopIfTrue="1">
      <formula>I50&lt;&gt;""</formula>
    </cfRule>
  </conditionalFormatting>
  <conditionalFormatting sqref="K50:K51">
    <cfRule type="expression" dxfId="255" priority="213">
      <formula>L50&lt;&gt;""</formula>
    </cfRule>
  </conditionalFormatting>
  <conditionalFormatting sqref="J50:J51">
    <cfRule type="expression" dxfId="254" priority="214" stopIfTrue="1">
      <formula>L50&lt;&gt;""</formula>
    </cfRule>
  </conditionalFormatting>
  <conditionalFormatting sqref="O50:O51">
    <cfRule type="expression" dxfId="253" priority="211" stopIfTrue="1">
      <formula>L50&lt;&gt;""</formula>
    </cfRule>
  </conditionalFormatting>
  <conditionalFormatting sqref="P50:P51">
    <cfRule type="expression" dxfId="252" priority="210" stopIfTrue="1">
      <formula>L50&lt;&gt;""</formula>
    </cfRule>
  </conditionalFormatting>
  <conditionalFormatting sqref="Q50:Q51">
    <cfRule type="expression" dxfId="251" priority="208" stopIfTrue="1">
      <formula>N50&lt;&gt;""</formula>
    </cfRule>
    <cfRule type="expression" dxfId="250" priority="209" stopIfTrue="1">
      <formula>L50&lt;&gt;""</formula>
    </cfRule>
  </conditionalFormatting>
  <conditionalFormatting sqref="M50:M51">
    <cfRule type="expression" dxfId="249" priority="205" stopIfTrue="1">
      <formula>L50&lt;&gt;""</formula>
    </cfRule>
    <cfRule type="expression" dxfId="248" priority="206" stopIfTrue="1">
      <formula>M50&lt;$C$1</formula>
    </cfRule>
    <cfRule type="expression" dxfId="247" priority="207">
      <formula>M50-$C$1&lt;60</formula>
    </cfRule>
  </conditionalFormatting>
  <conditionalFormatting sqref="H52">
    <cfRule type="expression" dxfId="246" priority="201" stopIfTrue="1">
      <formula>H52&lt;$C$1</formula>
    </cfRule>
    <cfRule type="expression" dxfId="245" priority="202">
      <formula>H52-$C$1&lt;60</formula>
    </cfRule>
  </conditionalFormatting>
  <conditionalFormatting sqref="R52">
    <cfRule type="expression" dxfId="244" priority="195" stopIfTrue="1">
      <formula>S52&lt;&gt;""</formula>
    </cfRule>
    <cfRule type="expression" dxfId="243" priority="199" stopIfTrue="1">
      <formula>R52&lt;$C$1</formula>
    </cfRule>
    <cfRule type="expression" dxfId="242" priority="204">
      <formula>R52-$C$1&lt;30</formula>
    </cfRule>
  </conditionalFormatting>
  <conditionalFormatting sqref="J52:K52 O52:Q52">
    <cfRule type="expression" dxfId="241" priority="200" stopIfTrue="1">
      <formula>J52&lt;$C$1</formula>
    </cfRule>
    <cfRule type="expression" dxfId="240" priority="203">
      <formula>J52-$C$1&lt;60</formula>
    </cfRule>
  </conditionalFormatting>
  <conditionalFormatting sqref="H52 M52">
    <cfRule type="expression" dxfId="239" priority="198" stopIfTrue="1">
      <formula>I52&lt;&gt;""</formula>
    </cfRule>
  </conditionalFormatting>
  <conditionalFormatting sqref="K52">
    <cfRule type="expression" dxfId="238" priority="196">
      <formula>L52&lt;&gt;""</formula>
    </cfRule>
  </conditionalFormatting>
  <conditionalFormatting sqref="J52">
    <cfRule type="expression" dxfId="237" priority="197" stopIfTrue="1">
      <formula>L52&lt;&gt;""</formula>
    </cfRule>
  </conditionalFormatting>
  <conditionalFormatting sqref="O52">
    <cfRule type="expression" dxfId="236" priority="194" stopIfTrue="1">
      <formula>L52&lt;&gt;""</formula>
    </cfRule>
  </conditionalFormatting>
  <conditionalFormatting sqref="P52">
    <cfRule type="expression" dxfId="235" priority="193" stopIfTrue="1">
      <formula>L52&lt;&gt;""</formula>
    </cfRule>
  </conditionalFormatting>
  <conditionalFormatting sqref="Q52">
    <cfRule type="expression" dxfId="234" priority="191" stopIfTrue="1">
      <formula>N52&lt;&gt;""</formula>
    </cfRule>
    <cfRule type="expression" dxfId="233" priority="192" stopIfTrue="1">
      <formula>L52&lt;&gt;""</formula>
    </cfRule>
  </conditionalFormatting>
  <conditionalFormatting sqref="M52">
    <cfRule type="expression" dxfId="232" priority="188" stopIfTrue="1">
      <formula>L52&lt;&gt;""</formula>
    </cfRule>
    <cfRule type="expression" dxfId="231" priority="189" stopIfTrue="1">
      <formula>M52&lt;$C$1</formula>
    </cfRule>
    <cfRule type="expression" dxfId="230" priority="190">
      <formula>M52-$C$1&lt;60</formula>
    </cfRule>
  </conditionalFormatting>
  <conditionalFormatting sqref="M53">
    <cfRule type="expression" dxfId="229" priority="171" stopIfTrue="1">
      <formula>L53&lt;&gt;""</formula>
    </cfRule>
    <cfRule type="expression" dxfId="228" priority="172" stopIfTrue="1">
      <formula>M53&lt;$C$1</formula>
    </cfRule>
    <cfRule type="expression" dxfId="227" priority="173">
      <formula>M53-$C$1&lt;60</formula>
    </cfRule>
  </conditionalFormatting>
  <conditionalFormatting sqref="H53">
    <cfRule type="expression" dxfId="226" priority="184" stopIfTrue="1">
      <formula>H53&lt;$C$1</formula>
    </cfRule>
    <cfRule type="expression" dxfId="225" priority="185">
      <formula>H53-$C$1&lt;60</formula>
    </cfRule>
  </conditionalFormatting>
  <conditionalFormatting sqref="R53">
    <cfRule type="expression" dxfId="224" priority="178" stopIfTrue="1">
      <formula>S53&lt;&gt;""</formula>
    </cfRule>
    <cfRule type="expression" dxfId="223" priority="182" stopIfTrue="1">
      <formula>R53&lt;$C$1</formula>
    </cfRule>
    <cfRule type="expression" dxfId="222" priority="187">
      <formula>R53-$C$1&lt;30</formula>
    </cfRule>
  </conditionalFormatting>
  <conditionalFormatting sqref="O53:Q53 J53:K53">
    <cfRule type="expression" dxfId="221" priority="183" stopIfTrue="1">
      <formula>J53&lt;$C$1</formula>
    </cfRule>
    <cfRule type="expression" dxfId="220" priority="186">
      <formula>J53-$C$1&lt;60</formula>
    </cfRule>
  </conditionalFormatting>
  <conditionalFormatting sqref="M53 H53">
    <cfRule type="expression" dxfId="219" priority="181" stopIfTrue="1">
      <formula>I53&lt;&gt;""</formula>
    </cfRule>
  </conditionalFormatting>
  <conditionalFormatting sqref="K53">
    <cfRule type="expression" dxfId="218" priority="179">
      <formula>L53&lt;&gt;""</formula>
    </cfRule>
  </conditionalFormatting>
  <conditionalFormatting sqref="J53">
    <cfRule type="expression" dxfId="217" priority="180" stopIfTrue="1">
      <formula>L53&lt;&gt;""</formula>
    </cfRule>
  </conditionalFormatting>
  <conditionalFormatting sqref="O53">
    <cfRule type="expression" dxfId="216" priority="177" stopIfTrue="1">
      <formula>L53&lt;&gt;""</formula>
    </cfRule>
  </conditionalFormatting>
  <conditionalFormatting sqref="P53">
    <cfRule type="expression" dxfId="215" priority="176" stopIfTrue="1">
      <formula>L53&lt;&gt;""</formula>
    </cfRule>
  </conditionalFormatting>
  <conditionalFormatting sqref="Q53">
    <cfRule type="expression" dxfId="214" priority="174" stopIfTrue="1">
      <formula>N53&lt;&gt;""</formula>
    </cfRule>
    <cfRule type="expression" dxfId="213" priority="175" stopIfTrue="1">
      <formula>L53&lt;&gt;""</formula>
    </cfRule>
  </conditionalFormatting>
  <conditionalFormatting sqref="H56:H61">
    <cfRule type="expression" dxfId="212" priority="150" stopIfTrue="1">
      <formula>H56&lt;$C$1</formula>
    </cfRule>
    <cfRule type="expression" dxfId="211" priority="151">
      <formula>H56-$C$1&lt;60</formula>
    </cfRule>
  </conditionalFormatting>
  <conditionalFormatting sqref="R56:R61">
    <cfRule type="expression" dxfId="210" priority="144" stopIfTrue="1">
      <formula>S56&lt;&gt;""</formula>
    </cfRule>
    <cfRule type="expression" dxfId="209" priority="148" stopIfTrue="1">
      <formula>R56&lt;$C$1</formula>
    </cfRule>
    <cfRule type="expression" dxfId="208" priority="153">
      <formula>R56-$C$1&lt;30</formula>
    </cfRule>
  </conditionalFormatting>
  <conditionalFormatting sqref="O56:Q61 J56:K61">
    <cfRule type="expression" dxfId="207" priority="149" stopIfTrue="1">
      <formula>J56&lt;$C$1</formula>
    </cfRule>
    <cfRule type="expression" dxfId="206" priority="152">
      <formula>J56-$C$1&lt;60</formula>
    </cfRule>
  </conditionalFormatting>
  <conditionalFormatting sqref="H56:H61 M56:M61">
    <cfRule type="expression" dxfId="205" priority="147" stopIfTrue="1">
      <formula>I56&lt;&gt;""</formula>
    </cfRule>
  </conditionalFormatting>
  <conditionalFormatting sqref="K56:K61">
    <cfRule type="expression" dxfId="204" priority="145">
      <formula>L56&lt;&gt;""</formula>
    </cfRule>
  </conditionalFormatting>
  <conditionalFormatting sqref="J56:J61">
    <cfRule type="expression" dxfId="203" priority="146" stopIfTrue="1">
      <formula>L56&lt;&gt;""</formula>
    </cfRule>
  </conditionalFormatting>
  <conditionalFormatting sqref="O56:O61">
    <cfRule type="expression" dxfId="202" priority="143" stopIfTrue="1">
      <formula>L56&lt;&gt;""</formula>
    </cfRule>
  </conditionalFormatting>
  <conditionalFormatting sqref="P56:P61">
    <cfRule type="expression" dxfId="201" priority="142" stopIfTrue="1">
      <formula>L56&lt;&gt;""</formula>
    </cfRule>
  </conditionalFormatting>
  <conditionalFormatting sqref="Q56:Q61">
    <cfRule type="expression" dxfId="200" priority="140" stopIfTrue="1">
      <formula>N56&lt;&gt;""</formula>
    </cfRule>
    <cfRule type="expression" dxfId="199" priority="141" stopIfTrue="1">
      <formula>L56&lt;&gt;""</formula>
    </cfRule>
  </conditionalFormatting>
  <conditionalFormatting sqref="M56:M61">
    <cfRule type="expression" dxfId="198" priority="137" stopIfTrue="1">
      <formula>L56&lt;&gt;""</formula>
    </cfRule>
    <cfRule type="expression" dxfId="197" priority="138" stopIfTrue="1">
      <formula>M56&lt;$C$1</formula>
    </cfRule>
    <cfRule type="expression" dxfId="196" priority="139">
      <formula>M56-$C$1&lt;60</formula>
    </cfRule>
  </conditionalFormatting>
  <conditionalFormatting sqref="R62">
    <cfRule type="expression" dxfId="195" priority="718" stopIfTrue="1">
      <formula>S66&lt;&gt;""</formula>
    </cfRule>
  </conditionalFormatting>
  <conditionalFormatting sqref="M62 H62">
    <cfRule type="expression" dxfId="194" priority="730" stopIfTrue="1">
      <formula>I66&lt;&gt;""</formula>
    </cfRule>
  </conditionalFormatting>
  <conditionalFormatting sqref="K62">
    <cfRule type="expression" dxfId="193" priority="734">
      <formula>L66&lt;&gt;""</formula>
    </cfRule>
  </conditionalFormatting>
  <conditionalFormatting sqref="J62">
    <cfRule type="expression" dxfId="192" priority="736" stopIfTrue="1">
      <formula>L66&lt;&gt;""</formula>
    </cfRule>
  </conditionalFormatting>
  <conditionalFormatting sqref="O62:O66">
    <cfRule type="expression" dxfId="191" priority="737" stopIfTrue="1">
      <formula>L66&lt;&gt;""</formula>
    </cfRule>
  </conditionalFormatting>
  <conditionalFormatting sqref="P62:P66">
    <cfRule type="expression" dxfId="190" priority="738" stopIfTrue="1">
      <formula>L66&lt;&gt;""</formula>
    </cfRule>
  </conditionalFormatting>
  <conditionalFormatting sqref="Q62:Q66">
    <cfRule type="expression" dxfId="189" priority="739" stopIfTrue="1">
      <formula>N66&lt;&gt;""</formula>
    </cfRule>
    <cfRule type="expression" dxfId="188" priority="740" stopIfTrue="1">
      <formula>L66&lt;&gt;""</formula>
    </cfRule>
  </conditionalFormatting>
  <conditionalFormatting sqref="M62">
    <cfRule type="expression" dxfId="187" priority="744" stopIfTrue="1">
      <formula>L66&lt;&gt;""</formula>
    </cfRule>
  </conditionalFormatting>
  <conditionalFormatting sqref="H71:H73">
    <cfRule type="expression" dxfId="127" priority="99" stopIfTrue="1">
      <formula>H71&lt;$C$1</formula>
    </cfRule>
    <cfRule type="expression" dxfId="126" priority="100">
      <formula>H71-$C$1&lt;60</formula>
    </cfRule>
  </conditionalFormatting>
  <conditionalFormatting sqref="R71:R73">
    <cfRule type="expression" dxfId="125" priority="93" stopIfTrue="1">
      <formula>S71&lt;&gt;""</formula>
    </cfRule>
    <cfRule type="expression" dxfId="124" priority="97" stopIfTrue="1">
      <formula>R71&lt;$C$1</formula>
    </cfRule>
    <cfRule type="expression" dxfId="123" priority="102">
      <formula>R71-$C$1&lt;30</formula>
    </cfRule>
  </conditionalFormatting>
  <conditionalFormatting sqref="J71:K73 O71:Q73">
    <cfRule type="expression" dxfId="122" priority="98" stopIfTrue="1">
      <formula>J71&lt;$C$1</formula>
    </cfRule>
    <cfRule type="expression" dxfId="121" priority="101">
      <formula>J71-$C$1&lt;60</formula>
    </cfRule>
  </conditionalFormatting>
  <conditionalFormatting sqref="M71:M73 H71:H73">
    <cfRule type="expression" dxfId="120" priority="96" stopIfTrue="1">
      <formula>I71&lt;&gt;""</formula>
    </cfRule>
  </conditionalFormatting>
  <conditionalFormatting sqref="K71:K73">
    <cfRule type="expression" dxfId="119" priority="94">
      <formula>L71&lt;&gt;""</formula>
    </cfRule>
  </conditionalFormatting>
  <conditionalFormatting sqref="J71:J73">
    <cfRule type="expression" dxfId="118" priority="95" stopIfTrue="1">
      <formula>L71&lt;&gt;""</formula>
    </cfRule>
  </conditionalFormatting>
  <conditionalFormatting sqref="O71:O73">
    <cfRule type="expression" dxfId="117" priority="92" stopIfTrue="1">
      <formula>L71&lt;&gt;""</formula>
    </cfRule>
  </conditionalFormatting>
  <conditionalFormatting sqref="P71:P73">
    <cfRule type="expression" dxfId="116" priority="91" stopIfTrue="1">
      <formula>L71&lt;&gt;""</formula>
    </cfRule>
  </conditionalFormatting>
  <conditionalFormatting sqref="Q71:Q73">
    <cfRule type="expression" dxfId="115" priority="89" stopIfTrue="1">
      <formula>N71&lt;&gt;""</formula>
    </cfRule>
    <cfRule type="expression" dxfId="114" priority="90" stopIfTrue="1">
      <formula>L71&lt;&gt;""</formula>
    </cfRule>
  </conditionalFormatting>
  <conditionalFormatting sqref="M71:M73">
    <cfRule type="expression" dxfId="113" priority="86" stopIfTrue="1">
      <formula>L71&lt;&gt;""</formula>
    </cfRule>
    <cfRule type="expression" dxfId="112" priority="87" stopIfTrue="1">
      <formula>M71&lt;$C$1</formula>
    </cfRule>
    <cfRule type="expression" dxfId="111" priority="88">
      <formula>M71-$C$1&lt;60</formula>
    </cfRule>
  </conditionalFormatting>
  <conditionalFormatting sqref="H75:H76">
    <cfRule type="expression" dxfId="110" priority="82" stopIfTrue="1">
      <formula>H75&lt;$C$1</formula>
    </cfRule>
    <cfRule type="expression" dxfId="109" priority="83">
      <formula>H75-$C$1&lt;60</formula>
    </cfRule>
  </conditionalFormatting>
  <conditionalFormatting sqref="R75:R76">
    <cfRule type="expression" dxfId="108" priority="76" stopIfTrue="1">
      <formula>S75&lt;&gt;""</formula>
    </cfRule>
    <cfRule type="expression" dxfId="107" priority="80" stopIfTrue="1">
      <formula>R75&lt;$C$1</formula>
    </cfRule>
    <cfRule type="expression" dxfId="106" priority="85">
      <formula>R75-$C$1&lt;30</formula>
    </cfRule>
  </conditionalFormatting>
  <conditionalFormatting sqref="O75:Q76 J75:K76">
    <cfRule type="expression" dxfId="105" priority="81" stopIfTrue="1">
      <formula>J75&lt;$C$1</formula>
    </cfRule>
    <cfRule type="expression" dxfId="104" priority="84">
      <formula>J75-$C$1&lt;60</formula>
    </cfRule>
  </conditionalFormatting>
  <conditionalFormatting sqref="H75:H76 M75:M76">
    <cfRule type="expression" dxfId="103" priority="79" stopIfTrue="1">
      <formula>I75&lt;&gt;""</formula>
    </cfRule>
  </conditionalFormatting>
  <conditionalFormatting sqref="K75:K76">
    <cfRule type="expression" dxfId="102" priority="77">
      <formula>L75&lt;&gt;""</formula>
    </cfRule>
  </conditionalFormatting>
  <conditionalFormatting sqref="J75:J76">
    <cfRule type="expression" dxfId="101" priority="78" stopIfTrue="1">
      <formula>L75&lt;&gt;""</formula>
    </cfRule>
  </conditionalFormatting>
  <conditionalFormatting sqref="O75:O76">
    <cfRule type="expression" dxfId="100" priority="75" stopIfTrue="1">
      <formula>L75&lt;&gt;""</formula>
    </cfRule>
  </conditionalFormatting>
  <conditionalFormatting sqref="P75:P76">
    <cfRule type="expression" dxfId="99" priority="74" stopIfTrue="1">
      <formula>L75&lt;&gt;""</formula>
    </cfRule>
  </conditionalFormatting>
  <conditionalFormatting sqref="Q75:Q76">
    <cfRule type="expression" dxfId="98" priority="72" stopIfTrue="1">
      <formula>N75&lt;&gt;""</formula>
    </cfRule>
    <cfRule type="expression" dxfId="97" priority="73" stopIfTrue="1">
      <formula>L75&lt;&gt;""</formula>
    </cfRule>
  </conditionalFormatting>
  <conditionalFormatting sqref="M75:M76">
    <cfRule type="expression" dxfId="96" priority="69" stopIfTrue="1">
      <formula>L75&lt;&gt;""</formula>
    </cfRule>
    <cfRule type="expression" dxfId="95" priority="70" stopIfTrue="1">
      <formula>M75&lt;$C$1</formula>
    </cfRule>
    <cfRule type="expression" dxfId="94" priority="71">
      <formula>M75-$C$1&lt;60</formula>
    </cfRule>
  </conditionalFormatting>
  <conditionalFormatting sqref="H77:H78">
    <cfRule type="expression" dxfId="93" priority="65" stopIfTrue="1">
      <formula>H77&lt;$C$1</formula>
    </cfRule>
    <cfRule type="expression" dxfId="92" priority="66">
      <formula>H77-$C$1&lt;60</formula>
    </cfRule>
  </conditionalFormatting>
  <conditionalFormatting sqref="R77:R78">
    <cfRule type="expression" dxfId="91" priority="59" stopIfTrue="1">
      <formula>S77&lt;&gt;""</formula>
    </cfRule>
    <cfRule type="expression" dxfId="90" priority="63" stopIfTrue="1">
      <formula>R77&lt;$C$1</formula>
    </cfRule>
    <cfRule type="expression" dxfId="89" priority="68">
      <formula>R77-$C$1&lt;30</formula>
    </cfRule>
  </conditionalFormatting>
  <conditionalFormatting sqref="J77:K78 O77:Q78">
    <cfRule type="expression" dxfId="88" priority="64" stopIfTrue="1">
      <formula>J77&lt;$C$1</formula>
    </cfRule>
    <cfRule type="expression" dxfId="87" priority="67">
      <formula>J77-$C$1&lt;60</formula>
    </cfRule>
  </conditionalFormatting>
  <conditionalFormatting sqref="M77:M78 H77:H78">
    <cfRule type="expression" dxfId="86" priority="62" stopIfTrue="1">
      <formula>I77&lt;&gt;""</formula>
    </cfRule>
  </conditionalFormatting>
  <conditionalFormatting sqref="K77:K78">
    <cfRule type="expression" dxfId="85" priority="60">
      <formula>L77&lt;&gt;""</formula>
    </cfRule>
  </conditionalFormatting>
  <conditionalFormatting sqref="J77:J78">
    <cfRule type="expression" dxfId="84" priority="61" stopIfTrue="1">
      <formula>L77&lt;&gt;""</formula>
    </cfRule>
  </conditionalFormatting>
  <conditionalFormatting sqref="O77:O78">
    <cfRule type="expression" dxfId="83" priority="58" stopIfTrue="1">
      <formula>L77&lt;&gt;""</formula>
    </cfRule>
  </conditionalFormatting>
  <conditionalFormatting sqref="P77:P78">
    <cfRule type="expression" dxfId="82" priority="57" stopIfTrue="1">
      <formula>L77&lt;&gt;""</formula>
    </cfRule>
  </conditionalFormatting>
  <conditionalFormatting sqref="Q77:Q78">
    <cfRule type="expression" dxfId="81" priority="55" stopIfTrue="1">
      <formula>N77&lt;&gt;""</formula>
    </cfRule>
    <cfRule type="expression" dxfId="80" priority="56" stopIfTrue="1">
      <formula>L77&lt;&gt;""</formula>
    </cfRule>
  </conditionalFormatting>
  <conditionalFormatting sqref="M77:M78">
    <cfRule type="expression" dxfId="79" priority="52" stopIfTrue="1">
      <formula>L77&lt;&gt;""</formula>
    </cfRule>
    <cfRule type="expression" dxfId="78" priority="53" stopIfTrue="1">
      <formula>M77&lt;$C$1</formula>
    </cfRule>
    <cfRule type="expression" dxfId="77" priority="54">
      <formula>M77-$C$1&lt;60</formula>
    </cfRule>
  </conditionalFormatting>
  <conditionalFormatting sqref="H79">
    <cfRule type="expression" dxfId="76" priority="48" stopIfTrue="1">
      <formula>H79&lt;$C$1</formula>
    </cfRule>
    <cfRule type="expression" dxfId="75" priority="49">
      <formula>H79-$C$1&lt;60</formula>
    </cfRule>
  </conditionalFormatting>
  <conditionalFormatting sqref="R79">
    <cfRule type="expression" dxfId="74" priority="42" stopIfTrue="1">
      <formula>S79&lt;&gt;""</formula>
    </cfRule>
    <cfRule type="expression" dxfId="73" priority="46" stopIfTrue="1">
      <formula>R79&lt;$C$1</formula>
    </cfRule>
    <cfRule type="expression" dxfId="72" priority="51">
      <formula>R79-$C$1&lt;30</formula>
    </cfRule>
  </conditionalFormatting>
  <conditionalFormatting sqref="O79:Q79 J79:K79">
    <cfRule type="expression" dxfId="71" priority="47" stopIfTrue="1">
      <formula>J79&lt;$C$1</formula>
    </cfRule>
    <cfRule type="expression" dxfId="70" priority="50">
      <formula>J79-$C$1&lt;60</formula>
    </cfRule>
  </conditionalFormatting>
  <conditionalFormatting sqref="H79 M79">
    <cfRule type="expression" dxfId="69" priority="45" stopIfTrue="1">
      <formula>I79&lt;&gt;""</formula>
    </cfRule>
  </conditionalFormatting>
  <conditionalFormatting sqref="K79">
    <cfRule type="expression" dxfId="68" priority="43">
      <formula>L79&lt;&gt;""</formula>
    </cfRule>
  </conditionalFormatting>
  <conditionalFormatting sqref="J79">
    <cfRule type="expression" dxfId="67" priority="44" stopIfTrue="1">
      <formula>L79&lt;&gt;""</formula>
    </cfRule>
  </conditionalFormatting>
  <conditionalFormatting sqref="O79">
    <cfRule type="expression" dxfId="66" priority="41" stopIfTrue="1">
      <formula>L79&lt;&gt;""</formula>
    </cfRule>
  </conditionalFormatting>
  <conditionalFormatting sqref="P79">
    <cfRule type="expression" dxfId="65" priority="40" stopIfTrue="1">
      <formula>L79&lt;&gt;""</formula>
    </cfRule>
  </conditionalFormatting>
  <conditionalFormatting sqref="Q79">
    <cfRule type="expression" dxfId="64" priority="38" stopIfTrue="1">
      <formula>N79&lt;&gt;""</formula>
    </cfRule>
    <cfRule type="expression" dxfId="63" priority="39" stopIfTrue="1">
      <formula>L79&lt;&gt;""</formula>
    </cfRule>
  </conditionalFormatting>
  <conditionalFormatting sqref="M79">
    <cfRule type="expression" dxfId="62" priority="35" stopIfTrue="1">
      <formula>L79&lt;&gt;""</formula>
    </cfRule>
    <cfRule type="expression" dxfId="61" priority="36" stopIfTrue="1">
      <formula>M79&lt;$C$1</formula>
    </cfRule>
    <cfRule type="expression" dxfId="60" priority="37">
      <formula>M79-$C$1&lt;60</formula>
    </cfRule>
  </conditionalFormatting>
  <conditionalFormatting sqref="H80:H81">
    <cfRule type="expression" dxfId="59" priority="31" stopIfTrue="1">
      <formula>H80&lt;$C$1</formula>
    </cfRule>
    <cfRule type="expression" dxfId="58" priority="32">
      <formula>H80-$C$1&lt;60</formula>
    </cfRule>
  </conditionalFormatting>
  <conditionalFormatting sqref="R80:R81">
    <cfRule type="expression" dxfId="57" priority="25" stopIfTrue="1">
      <formula>S80&lt;&gt;""</formula>
    </cfRule>
    <cfRule type="expression" dxfId="56" priority="29" stopIfTrue="1">
      <formula>R80&lt;$C$1</formula>
    </cfRule>
    <cfRule type="expression" dxfId="55" priority="34">
      <formula>R80-$C$1&lt;30</formula>
    </cfRule>
  </conditionalFormatting>
  <conditionalFormatting sqref="J80:K81 O80:Q81">
    <cfRule type="expression" dxfId="54" priority="30" stopIfTrue="1">
      <formula>J80&lt;$C$1</formula>
    </cfRule>
    <cfRule type="expression" dxfId="53" priority="33">
      <formula>J80-$C$1&lt;60</formula>
    </cfRule>
  </conditionalFormatting>
  <conditionalFormatting sqref="H80:H81 M80:M81">
    <cfRule type="expression" dxfId="52" priority="28" stopIfTrue="1">
      <formula>I80&lt;&gt;""</formula>
    </cfRule>
  </conditionalFormatting>
  <conditionalFormatting sqref="K80:K81">
    <cfRule type="expression" dxfId="51" priority="26">
      <formula>L80&lt;&gt;""</formula>
    </cfRule>
  </conditionalFormatting>
  <conditionalFormatting sqref="J80:J81">
    <cfRule type="expression" dxfId="50" priority="27" stopIfTrue="1">
      <formula>L80&lt;&gt;""</formula>
    </cfRule>
  </conditionalFormatting>
  <conditionalFormatting sqref="O80:O81">
    <cfRule type="expression" dxfId="49" priority="24" stopIfTrue="1">
      <formula>L80&lt;&gt;""</formula>
    </cfRule>
  </conditionalFormatting>
  <conditionalFormatting sqref="P80:P81">
    <cfRule type="expression" dxfId="48" priority="23" stopIfTrue="1">
      <formula>L80&lt;&gt;""</formula>
    </cfRule>
  </conditionalFormatting>
  <conditionalFormatting sqref="Q80:Q81">
    <cfRule type="expression" dxfId="47" priority="21" stopIfTrue="1">
      <formula>N80&lt;&gt;""</formula>
    </cfRule>
    <cfRule type="expression" dxfId="46" priority="22" stopIfTrue="1">
      <formula>L80&lt;&gt;""</formula>
    </cfRule>
  </conditionalFormatting>
  <conditionalFormatting sqref="M80:M81">
    <cfRule type="expression" dxfId="45" priority="18" stopIfTrue="1">
      <formula>L80&lt;&gt;""</formula>
    </cfRule>
    <cfRule type="expression" dxfId="44" priority="19" stopIfTrue="1">
      <formula>M80&lt;$C$1</formula>
    </cfRule>
    <cfRule type="expression" dxfId="43" priority="20">
      <formula>M80-$C$1&lt;60</formula>
    </cfRule>
  </conditionalFormatting>
  <conditionalFormatting sqref="R68:R69">
    <cfRule type="expression" dxfId="40" priority="810" stopIfTrue="1">
      <formula>S80&lt;&gt;""</formula>
    </cfRule>
  </conditionalFormatting>
  <conditionalFormatting sqref="H68:H69 M68:M69">
    <cfRule type="expression" dxfId="35" priority="822" stopIfTrue="1">
      <formula>I80&lt;&gt;""</formula>
    </cfRule>
  </conditionalFormatting>
  <conditionalFormatting sqref="K68:K69">
    <cfRule type="expression" dxfId="34" priority="826">
      <formula>L80&lt;&gt;""</formula>
    </cfRule>
  </conditionalFormatting>
  <conditionalFormatting sqref="J68:J69">
    <cfRule type="expression" dxfId="33" priority="828" stopIfTrue="1">
      <formula>L80&lt;&gt;""</formula>
    </cfRule>
  </conditionalFormatting>
  <conditionalFormatting sqref="M68:M69">
    <cfRule type="expression" dxfId="32" priority="836" stopIfTrue="1">
      <formula>L80&lt;&gt;""</formula>
    </cfRule>
  </conditionalFormatting>
  <conditionalFormatting sqref="H82">
    <cfRule type="expression" dxfId="16" priority="14" stopIfTrue="1">
      <formula>H82&lt;$C$1</formula>
    </cfRule>
    <cfRule type="expression" dxfId="15" priority="15">
      <formula>H82-$C$1&lt;60</formula>
    </cfRule>
  </conditionalFormatting>
  <conditionalFormatting sqref="R82">
    <cfRule type="expression" dxfId="14" priority="8" stopIfTrue="1">
      <formula>S82&lt;&gt;""</formula>
    </cfRule>
    <cfRule type="expression" dxfId="13" priority="12" stopIfTrue="1">
      <formula>R82&lt;$C$1</formula>
    </cfRule>
    <cfRule type="expression" dxfId="12" priority="17">
      <formula>R82-$C$1&lt;30</formula>
    </cfRule>
  </conditionalFormatting>
  <conditionalFormatting sqref="J82:K82 O82:Q82">
    <cfRule type="expression" dxfId="11" priority="13" stopIfTrue="1">
      <formula>J82&lt;$C$1</formula>
    </cfRule>
    <cfRule type="expression" dxfId="10" priority="16">
      <formula>J82-$C$1&lt;60</formula>
    </cfRule>
  </conditionalFormatting>
  <conditionalFormatting sqref="M82 H82">
    <cfRule type="expression" dxfId="9" priority="11" stopIfTrue="1">
      <formula>I82&lt;&gt;""</formula>
    </cfRule>
  </conditionalFormatting>
  <conditionalFormatting sqref="K82">
    <cfRule type="expression" dxfId="8" priority="9">
      <formula>L82&lt;&gt;""</formula>
    </cfRule>
  </conditionalFormatting>
  <conditionalFormatting sqref="J82">
    <cfRule type="expression" dxfId="7" priority="10" stopIfTrue="1">
      <formula>L82&lt;&gt;""</formula>
    </cfRule>
  </conditionalFormatting>
  <conditionalFormatting sqref="O82">
    <cfRule type="expression" dxfId="6" priority="7" stopIfTrue="1">
      <formula>L82&lt;&gt;""</formula>
    </cfRule>
  </conditionalFormatting>
  <conditionalFormatting sqref="P82">
    <cfRule type="expression" dxfId="5" priority="6" stopIfTrue="1">
      <formula>L82&lt;&gt;""</formula>
    </cfRule>
  </conditionalFormatting>
  <conditionalFormatting sqref="Q82">
    <cfRule type="expression" dxfId="4" priority="4" stopIfTrue="1">
      <formula>N82&lt;&gt;""</formula>
    </cfRule>
    <cfRule type="expression" dxfId="3" priority="5" stopIfTrue="1">
      <formula>L82&lt;&gt;""</formula>
    </cfRule>
  </conditionalFormatting>
  <conditionalFormatting sqref="M82">
    <cfRule type="expression" dxfId="2" priority="1" stopIfTrue="1">
      <formula>L82&lt;&gt;""</formula>
    </cfRule>
    <cfRule type="expression" dxfId="1" priority="2" stopIfTrue="1">
      <formula>M82&lt;$C$1</formula>
    </cfRule>
    <cfRule type="expression" dxfId="0" priority="3">
      <formula>M82-$C$1&lt;60</formula>
    </cfRule>
  </conditionalFormatting>
  <dataValidations count="1">
    <dataValidation type="list" allowBlank="1" sqref="F2:F73 F75:F82" xr:uid="{00000000-0002-0000-0200-000000000000}">
      <formula1>TITOLO_EDILIZIO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08" stopIfTrue="1" id="{05AFC0D4-FE1B-4186-AC5E-84909D8485EF}">
            <xm:f>'SCADENZIARIO PRATICHE IN CORSO'!H23&lt;'SCADENZIARIO PRATICHE IN CORSO'!$C$1</xm:f>
            <x14:dxf>
              <fill>
                <patternFill>
                  <bgColor rgb="FFFF0000"/>
                </patternFill>
              </fill>
              <border>
                <left style="thin">
                  <color rgb="FFFF0000"/>
                </left>
                <right style="thin">
                  <color rgb="FFFF0000"/>
                </right>
                <top style="thin">
                  <color rgb="FFFF0000"/>
                </top>
                <bottom style="thin">
                  <color rgb="FFFF0000"/>
                </bottom>
                <vertical/>
                <horizontal/>
              </border>
            </x14:dxf>
          </x14:cfRule>
          <x14:cfRule type="expression" priority="409" id="{74AAA41D-19A2-4843-B5AC-E1658446A004}">
            <xm:f>'SCADENZIARIO PRATICHE IN CORSO'!H23-'SCADENZIARIO PRATICHE IN CORSO'!$C$1&lt;60</xm:f>
            <x14:dxf>
              <fill>
                <patternFill>
                  <bgColor rgb="FFFFFF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H29</xm:sqref>
        </x14:conditionalFormatting>
        <x14:conditionalFormatting xmlns:xm="http://schemas.microsoft.com/office/excel/2006/main">
          <x14:cfRule type="expression" priority="402" stopIfTrue="1" id="{65E85F1D-BAF6-4E6D-91A8-DB66619A82ED}">
            <xm:f>'SCADENZIARIO PRATICHE IN CORSO'!S23&lt;&gt;""</xm:f>
            <x14:dxf>
              <fill>
                <patternFill>
                  <bgColor theme="0"/>
                </patternFill>
              </fill>
            </x14:dxf>
          </x14:cfRule>
          <x14:cfRule type="expression" priority="406" stopIfTrue="1" id="{74F6AAD3-EB23-4ED4-9D85-A7A507CDC307}">
            <xm:f>'SCADENZIARIO PRATICHE IN CORSO'!R23&lt;'SCADENZIARIO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411" id="{146AA3C1-A8C7-4C85-8421-B3B559D910C2}">
            <xm:f>'SCADENZIARIO PRATICHE IN CORSO'!R23-'SCADENZIARIO PRATICHE IN CORSO'!$C$1&lt;30</xm:f>
            <x14:dxf>
              <fill>
                <patternFill>
                  <bgColor rgb="FFFFFF00"/>
                </patternFill>
              </fill>
            </x14:dxf>
          </x14:cfRule>
          <xm:sqref>R29</xm:sqref>
        </x14:conditionalFormatting>
        <x14:conditionalFormatting xmlns:xm="http://schemas.microsoft.com/office/excel/2006/main">
          <x14:cfRule type="expression" priority="407" stopIfTrue="1" id="{471A2993-CC0B-4877-8800-DEC5A74CC7DF}">
            <xm:f>'SCADENZIARIO PRATICHE IN CORSO'!J23&lt;'SCADENZIARIO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410" id="{83EA4D92-A74C-4B47-BE3D-DC2D77B6102A}">
            <xm:f>'SCADENZIARIO PRATICHE IN CORSO'!J23-'SCADENZIARIO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J29:K29 O29:Q29</xm:sqref>
        </x14:conditionalFormatting>
        <x14:conditionalFormatting xmlns:xm="http://schemas.microsoft.com/office/excel/2006/main">
          <x14:cfRule type="expression" priority="405" stopIfTrue="1" id="{30EAA66F-037B-4DE1-B167-8BD4E3035CFF}">
            <xm:f>'SCADENZIARIO PRATICHE IN CORSO'!I23&lt;&gt;""</xm:f>
            <x14:dxf>
              <fill>
                <patternFill>
                  <bgColor theme="0"/>
                </patternFill>
              </fill>
            </x14:dxf>
          </x14:cfRule>
          <xm:sqref>H29 M29</xm:sqref>
        </x14:conditionalFormatting>
        <x14:conditionalFormatting xmlns:xm="http://schemas.microsoft.com/office/excel/2006/main">
          <x14:cfRule type="expression" priority="403" id="{D42EE8E3-5D95-41CE-89A8-790F6258C527}">
            <xm:f>'SCADENZIARIO PRATICHE IN CORSO'!L23&lt;&gt;""</xm:f>
            <x14:dxf>
              <fill>
                <patternFill>
                  <bgColor theme="0"/>
                </patternFill>
              </fill>
            </x14:dxf>
          </x14:cfRule>
          <xm:sqref>K29</xm:sqref>
        </x14:conditionalFormatting>
        <x14:conditionalFormatting xmlns:xm="http://schemas.microsoft.com/office/excel/2006/main">
          <x14:cfRule type="expression" priority="404" stopIfTrue="1" id="{4773EDB9-A6A2-41BA-8630-8A3428FACF5E}">
            <xm:f>'SCADENZIARIO PRATICHE IN CORSO'!L23&lt;&gt;""</xm:f>
            <x14:dxf>
              <fill>
                <patternFill>
                  <bgColor theme="0"/>
                </patternFill>
              </fill>
            </x14:dxf>
          </x14:cfRule>
          <xm:sqref>J29</xm:sqref>
        </x14:conditionalFormatting>
        <x14:conditionalFormatting xmlns:xm="http://schemas.microsoft.com/office/excel/2006/main">
          <x14:cfRule type="expression" priority="401" stopIfTrue="1" id="{BABA875E-B932-4D3C-B837-E232C78847C2}">
            <xm:f>'SCADENZIARIO PRATICHE IN CORSO'!L23&lt;&gt;""</xm:f>
            <x14:dxf>
              <fill>
                <patternFill>
                  <bgColor theme="0"/>
                </patternFill>
              </fill>
            </x14:dxf>
          </x14:cfRule>
          <xm:sqref>O29</xm:sqref>
        </x14:conditionalFormatting>
        <x14:conditionalFormatting xmlns:xm="http://schemas.microsoft.com/office/excel/2006/main">
          <x14:cfRule type="expression" priority="400" stopIfTrue="1" id="{5CEF8705-B4C4-41CC-801E-207667055443}">
            <xm:f>'SCADENZIARIO PRATICHE IN CORSO'!L23&lt;&gt;""</xm:f>
            <x14:dxf>
              <fill>
                <patternFill>
                  <bgColor theme="0"/>
                </patternFill>
              </fill>
            </x14:dxf>
          </x14:cfRule>
          <xm:sqref>P29</xm:sqref>
        </x14:conditionalFormatting>
        <x14:conditionalFormatting xmlns:xm="http://schemas.microsoft.com/office/excel/2006/main">
          <x14:cfRule type="expression" priority="398" stopIfTrue="1" id="{4D971E8E-6ADA-4A6B-8AA6-31023DF4119A}">
            <xm:f>'SCADENZIARIO PRATICHE IN CORSO'!N23&lt;&gt;""</xm:f>
            <x14:dxf>
              <fill>
                <patternFill>
                  <bgColor theme="0"/>
                </patternFill>
              </fill>
            </x14:dxf>
          </x14:cfRule>
          <x14:cfRule type="expression" priority="399" stopIfTrue="1" id="{301D694A-A12B-4DBA-BE97-FC0A9773CD8F}">
            <xm:f>'SCADENZIARIO PRATICHE IN CORSO'!L23&lt;&gt;""</xm:f>
            <x14:dxf>
              <fill>
                <patternFill>
                  <bgColor theme="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expression" priority="395" stopIfTrue="1" id="{9A0B7509-52E9-4713-9177-F5AD9C9D1B4C}">
            <xm:f>'SCADENZIARIO PRATICHE IN CORSO'!L23&lt;&gt;""</xm:f>
            <x14:dxf>
              <fill>
                <patternFill patternType="none">
                  <bgColor auto="1"/>
                </patternFill>
              </fill>
            </x14:dxf>
          </x14:cfRule>
          <x14:cfRule type="expression" priority="396" stopIfTrue="1" id="{7EBB1789-5016-454B-A585-BD90B24C58DA}">
            <xm:f>'SCADENZIARIO PRATICHE IN CORSO'!M23&lt;'SCADENZIARIO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397" id="{CEF5530D-3E81-4FD5-A823-BED9E88D5324}">
            <xm:f>'SCADENZIARIO PRATICHE IN CORSO'!M23-'SCADENZIARIO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M29</xm:sqref>
        </x14:conditionalFormatting>
        <x14:conditionalFormatting xmlns:xm="http://schemas.microsoft.com/office/excel/2006/main">
          <x14:cfRule type="expression" priority="167" stopIfTrue="1" id="{DC1FB05F-DF10-4438-9310-001B77FC51B9}">
            <xm:f>'SCADENZIARIO PRATICHE IN CORSO'!H41&lt;'SCADENZIARIO PRATICHE IN CORSO'!$C$1</xm:f>
            <x14:dxf>
              <fill>
                <patternFill>
                  <bgColor rgb="FFFF0000"/>
                </patternFill>
              </fill>
              <border>
                <left style="thin">
                  <color rgb="FFFF0000"/>
                </left>
                <right style="thin">
                  <color rgb="FFFF0000"/>
                </right>
                <top style="thin">
                  <color rgb="FFFF0000"/>
                </top>
                <bottom style="thin">
                  <color rgb="FFFF0000"/>
                </bottom>
                <vertical/>
                <horizontal/>
              </border>
            </x14:dxf>
          </x14:cfRule>
          <x14:cfRule type="expression" priority="168" id="{54D3FE02-C1D6-46FE-A78F-769486CED7A0}">
            <xm:f>'SCADENZIARIO PRATICHE IN CORSO'!H41-'SCADENZIARIO PRATICHE IN CORSO'!$C$1&lt;60</xm:f>
            <x14:dxf>
              <fill>
                <patternFill>
                  <bgColor rgb="FFFFFF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H54:H55 H70</xm:sqref>
        </x14:conditionalFormatting>
        <x14:conditionalFormatting xmlns:xm="http://schemas.microsoft.com/office/excel/2006/main">
          <x14:cfRule type="expression" priority="161" stopIfTrue="1" id="{BEA9320B-A960-4DC3-BFF0-E0CBC35B2BD8}">
            <xm:f>'SCADENZIARIO PRATICHE IN CORSO'!S41&lt;&gt;""</xm:f>
            <x14:dxf>
              <fill>
                <patternFill>
                  <bgColor theme="0"/>
                </patternFill>
              </fill>
            </x14:dxf>
          </x14:cfRule>
          <x14:cfRule type="expression" priority="165" stopIfTrue="1" id="{46D71909-FAA5-4E94-A2ED-3E07A4B9087E}">
            <xm:f>'SCADENZIARIO PRATICHE IN CORSO'!R41&lt;'SCADENZIARIO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170" id="{D5C3E3B8-4DAB-437C-8258-9915968BD4CB}">
            <xm:f>'SCADENZIARIO PRATICHE IN CORSO'!R41-'SCADENZIARIO PRATICHE IN CORSO'!$C$1&lt;30</xm:f>
            <x14:dxf>
              <fill>
                <patternFill>
                  <bgColor rgb="FFFFFF00"/>
                </patternFill>
              </fill>
            </x14:dxf>
          </x14:cfRule>
          <xm:sqref>R54:R55 R70</xm:sqref>
        </x14:conditionalFormatting>
        <x14:conditionalFormatting xmlns:xm="http://schemas.microsoft.com/office/excel/2006/main">
          <x14:cfRule type="expression" priority="166" stopIfTrue="1" id="{CA529244-D8CD-4621-99A4-B58116722298}">
            <xm:f>'SCADENZIARIO PRATICHE IN CORSO'!J41&lt;'SCADENZIARIO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169" id="{E33F1BD8-D562-482D-BEFC-464CDF6C44CD}">
            <xm:f>'SCADENZIARIO PRATICHE IN CORSO'!J41-'SCADENZIARIO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J54:K55 O54:Q55 J70:K70 O70:Q70</xm:sqref>
        </x14:conditionalFormatting>
        <x14:conditionalFormatting xmlns:xm="http://schemas.microsoft.com/office/excel/2006/main">
          <x14:cfRule type="expression" priority="164" stopIfTrue="1" id="{2872F0E0-8445-48AF-A4BE-3FD1AA681777}">
            <xm:f>'SCADENZIARIO PRATICHE IN CORSO'!I41&lt;&gt;""</xm:f>
            <x14:dxf>
              <fill>
                <patternFill>
                  <bgColor theme="0"/>
                </patternFill>
              </fill>
            </x14:dxf>
          </x14:cfRule>
          <xm:sqref>M54:M55 H54:H55 M70 H70</xm:sqref>
        </x14:conditionalFormatting>
        <x14:conditionalFormatting xmlns:xm="http://schemas.microsoft.com/office/excel/2006/main">
          <x14:cfRule type="expression" priority="162" id="{E64A9104-CB2F-4304-BAC4-CCA1FE85C43E}">
            <xm:f>'SCADENZIARIO PRATICHE IN CORSO'!L41&lt;&gt;""</xm:f>
            <x14:dxf>
              <fill>
                <patternFill>
                  <bgColor theme="0"/>
                </patternFill>
              </fill>
            </x14:dxf>
          </x14:cfRule>
          <xm:sqref>K54:K55 K70</xm:sqref>
        </x14:conditionalFormatting>
        <x14:conditionalFormatting xmlns:xm="http://schemas.microsoft.com/office/excel/2006/main">
          <x14:cfRule type="expression" priority="163" stopIfTrue="1" id="{5451753E-8D64-43FA-90E1-D926F611F6B0}">
            <xm:f>'SCADENZIARIO PRATICHE IN CORSO'!L41&lt;&gt;""</xm:f>
            <x14:dxf>
              <fill>
                <patternFill>
                  <bgColor theme="0"/>
                </patternFill>
              </fill>
            </x14:dxf>
          </x14:cfRule>
          <xm:sqref>J54:J55 J70</xm:sqref>
        </x14:conditionalFormatting>
        <x14:conditionalFormatting xmlns:xm="http://schemas.microsoft.com/office/excel/2006/main">
          <x14:cfRule type="expression" priority="160" stopIfTrue="1" id="{F3F597CC-4FA6-46D9-AE62-8E8247C001D2}">
            <xm:f>'SCADENZIARIO PRATICHE IN CORSO'!L41&lt;&gt;""</xm:f>
            <x14:dxf>
              <fill>
                <patternFill>
                  <bgColor theme="0"/>
                </patternFill>
              </fill>
            </x14:dxf>
          </x14:cfRule>
          <xm:sqref>O54:O55</xm:sqref>
        </x14:conditionalFormatting>
        <x14:conditionalFormatting xmlns:xm="http://schemas.microsoft.com/office/excel/2006/main">
          <x14:cfRule type="expression" priority="159" stopIfTrue="1" id="{96E0BC89-8A60-44E1-BC4F-01443D3CAA0A}">
            <xm:f>'SCADENZIARIO PRATICHE IN CORSO'!L41&lt;&gt;""</xm:f>
            <x14:dxf>
              <fill>
                <patternFill>
                  <bgColor theme="0"/>
                </patternFill>
              </fill>
            </x14:dxf>
          </x14:cfRule>
          <xm:sqref>P54:P55</xm:sqref>
        </x14:conditionalFormatting>
        <x14:conditionalFormatting xmlns:xm="http://schemas.microsoft.com/office/excel/2006/main">
          <x14:cfRule type="expression" priority="157" stopIfTrue="1" id="{0026F3B0-DCD4-4FCA-BECA-FBDD931BFCED}">
            <xm:f>'SCADENZIARIO PRATICHE IN CORSO'!N41&lt;&gt;""</xm:f>
            <x14:dxf>
              <fill>
                <patternFill>
                  <bgColor theme="0"/>
                </patternFill>
              </fill>
            </x14:dxf>
          </x14:cfRule>
          <x14:cfRule type="expression" priority="158" stopIfTrue="1" id="{05605E5D-8410-4855-939A-3B445CD9CC31}">
            <xm:f>'SCADENZIARIO PRATICHE IN CORSO'!L41&lt;&gt;""</xm:f>
            <x14:dxf>
              <fill>
                <patternFill>
                  <bgColor theme="0"/>
                </patternFill>
              </fill>
            </x14:dxf>
          </x14:cfRule>
          <xm:sqref>Q54:Q55</xm:sqref>
        </x14:conditionalFormatting>
        <x14:conditionalFormatting xmlns:xm="http://schemas.microsoft.com/office/excel/2006/main">
          <x14:cfRule type="expression" priority="154" stopIfTrue="1" id="{D170C0BC-0911-4AE7-B565-EDCB24A8908B}">
            <xm:f>'SCADENZIARIO PRATICHE IN CORSO'!L41&lt;&gt;""</xm:f>
            <x14:dxf>
              <fill>
                <patternFill patternType="none">
                  <bgColor auto="1"/>
                </patternFill>
              </fill>
            </x14:dxf>
          </x14:cfRule>
          <x14:cfRule type="expression" priority="155" stopIfTrue="1" id="{3064A224-3893-451E-936C-EF0D992DC536}">
            <xm:f>'SCADENZIARIO PRATICHE IN CORSO'!M41&lt;'SCADENZIARIO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156" id="{E3390449-42F4-4BCD-BCE0-D7527AF5DC8C}">
            <xm:f>'SCADENZIARIO PRATICHE IN CORSO'!M41-'SCADENZIARIO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M54:M55 M70</xm:sqref>
        </x14:conditionalFormatting>
        <x14:conditionalFormatting xmlns:xm="http://schemas.microsoft.com/office/excel/2006/main">
          <x14:cfRule type="expression" priority="133" stopIfTrue="1" id="{2B621260-B093-4A1A-9AF6-C62A8D1C37DB}">
            <xm:f>'SCADENZIARIO PRATICHE IN CORSO'!H51&lt;'SCADENZIARIO PRATICHE IN CORSO'!$C$1</xm:f>
            <x14:dxf>
              <fill>
                <patternFill>
                  <bgColor rgb="FFFF0000"/>
                </patternFill>
              </fill>
              <border>
                <left style="thin">
                  <color rgb="FFFF0000"/>
                </left>
                <right style="thin">
                  <color rgb="FFFF0000"/>
                </right>
                <top style="thin">
                  <color rgb="FFFF0000"/>
                </top>
                <bottom style="thin">
                  <color rgb="FFFF0000"/>
                </bottom>
                <vertical/>
                <horizontal/>
              </border>
            </x14:dxf>
          </x14:cfRule>
          <x14:cfRule type="expression" priority="134" id="{3A3BDB58-A774-483A-8448-5E4250DCFC74}">
            <xm:f>'SCADENZIARIO PRATICHE IN CORSO'!H51-'SCADENZIARIO PRATICHE IN CORSO'!$C$1&lt;60</xm:f>
            <x14:dxf>
              <fill>
                <patternFill>
                  <bgColor rgb="FFFFFF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H63:H66</xm:sqref>
        </x14:conditionalFormatting>
        <x14:conditionalFormatting xmlns:xm="http://schemas.microsoft.com/office/excel/2006/main">
          <x14:cfRule type="expression" priority="127" stopIfTrue="1" id="{252F25E0-B0A9-44DC-A66F-E535AD1091CE}">
            <xm:f>'SCADENZIARIO PRATICHE IN CORSO'!S51&lt;&gt;""</xm:f>
            <x14:dxf>
              <fill>
                <patternFill>
                  <bgColor theme="0"/>
                </patternFill>
              </fill>
            </x14:dxf>
          </x14:cfRule>
          <x14:cfRule type="expression" priority="131" stopIfTrue="1" id="{BB5EE7FA-97C0-4AC0-B860-C33DED8309FF}">
            <xm:f>'SCADENZIARIO PRATICHE IN CORSO'!R51&lt;'SCADENZIARIO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136" id="{3082685B-235D-4AE3-B3A1-EF37C6E2748E}">
            <xm:f>'SCADENZIARIO PRATICHE IN CORSO'!R51-'SCADENZIARIO PRATICHE IN CORSO'!$C$1&lt;30</xm:f>
            <x14:dxf>
              <fill>
                <patternFill>
                  <bgColor rgb="FFFFFF00"/>
                </patternFill>
              </fill>
            </x14:dxf>
          </x14:cfRule>
          <xm:sqref>R63:R66</xm:sqref>
        </x14:conditionalFormatting>
        <x14:conditionalFormatting xmlns:xm="http://schemas.microsoft.com/office/excel/2006/main">
          <x14:cfRule type="expression" priority="132" stopIfTrue="1" id="{7F142D7A-4B18-46B9-8259-5EFBEFF991B4}">
            <xm:f>'SCADENZIARIO PRATICHE IN CORSO'!J51&lt;'SCADENZIARIO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135" id="{F9CFB937-0035-4CDD-AB5A-40CB45A77882}">
            <xm:f>'SCADENZIARIO PRATICHE IN CORSO'!J51-'SCADENZIARIO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J63:K66 O63:Q66</xm:sqref>
        </x14:conditionalFormatting>
        <x14:conditionalFormatting xmlns:xm="http://schemas.microsoft.com/office/excel/2006/main">
          <x14:cfRule type="expression" priority="130" stopIfTrue="1" id="{8CBBF5EF-8168-4395-BB65-DFE150259A11}">
            <xm:f>'SCADENZIARIO PRATICHE IN CORSO'!I51&lt;&gt;""</xm:f>
            <x14:dxf>
              <fill>
                <patternFill>
                  <bgColor theme="0"/>
                </patternFill>
              </fill>
            </x14:dxf>
          </x14:cfRule>
          <xm:sqref>M63:M66 H63:H66</xm:sqref>
        </x14:conditionalFormatting>
        <x14:conditionalFormatting xmlns:xm="http://schemas.microsoft.com/office/excel/2006/main">
          <x14:cfRule type="expression" priority="128" id="{B3A0D079-8622-468B-BBDD-A149BF4F4E0D}">
            <xm:f>'SCADENZIARIO PRATICHE IN CORSO'!L51&lt;&gt;""</xm:f>
            <x14:dxf>
              <fill>
                <patternFill>
                  <bgColor theme="0"/>
                </patternFill>
              </fill>
            </x14:dxf>
          </x14:cfRule>
          <xm:sqref>K63:K66</xm:sqref>
        </x14:conditionalFormatting>
        <x14:conditionalFormatting xmlns:xm="http://schemas.microsoft.com/office/excel/2006/main">
          <x14:cfRule type="expression" priority="129" stopIfTrue="1" id="{B43202F0-46BD-4A39-AD06-DA0E6BB847A2}">
            <xm:f>'SCADENZIARIO PRATICHE IN CORSO'!L51&lt;&gt;""</xm:f>
            <x14:dxf>
              <fill>
                <patternFill>
                  <bgColor theme="0"/>
                </patternFill>
              </fill>
            </x14:dxf>
          </x14:cfRule>
          <xm:sqref>J63:J66</xm:sqref>
        </x14:conditionalFormatting>
        <x14:conditionalFormatting xmlns:xm="http://schemas.microsoft.com/office/excel/2006/main">
          <x14:cfRule type="expression" priority="120" stopIfTrue="1" id="{D96185A3-18F5-42E8-8085-ACFA68F43C88}">
            <xm:f>'SCADENZIARIO PRATICHE IN CORSO'!L51&lt;&gt;""</xm:f>
            <x14:dxf>
              <fill>
                <patternFill patternType="none">
                  <bgColor auto="1"/>
                </patternFill>
              </fill>
            </x14:dxf>
          </x14:cfRule>
          <x14:cfRule type="expression" priority="121" stopIfTrue="1" id="{7DC9459C-13D0-45B7-8066-11010BF75568}">
            <xm:f>'SCADENZIARIO PRATICHE IN CORSO'!M51&lt;'SCADENZIARIO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122" id="{20E449A9-A009-429B-A5D2-296DE6EF484E}">
            <xm:f>'SCADENZIARIO PRATICHE IN CORSO'!M51-'SCADENZIARIO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M63:M66</xm:sqref>
        </x14:conditionalFormatting>
        <x14:conditionalFormatting xmlns:xm="http://schemas.microsoft.com/office/excel/2006/main">
          <x14:cfRule type="expression" priority="713" stopIfTrue="1" id="{2B621260-B093-4A1A-9AF6-C62A8D1C37DB}">
            <xm:f>H66&lt;'SCADENZIARIO PRATICHE IN CORSO'!$C$1</xm:f>
            <x14:dxf>
              <fill>
                <patternFill>
                  <bgColor rgb="FFFF0000"/>
                </patternFill>
              </fill>
              <border>
                <left style="thin">
                  <color rgb="FFFF0000"/>
                </left>
                <right style="thin">
                  <color rgb="FFFF0000"/>
                </right>
                <top style="thin">
                  <color rgb="FFFF0000"/>
                </top>
                <bottom style="thin">
                  <color rgb="FFFF0000"/>
                </bottom>
                <vertical/>
                <horizontal/>
              </border>
            </x14:dxf>
          </x14:cfRule>
          <x14:cfRule type="expression" priority="714" id="{3A3BDB58-A774-483A-8448-5E4250DCFC74}">
            <xm:f>H66-'SCADENZIARIO PRATICHE IN CORSO'!$C$1&lt;60</xm:f>
            <x14:dxf>
              <fill>
                <patternFill>
                  <bgColor rgb="FFFFFF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H62</xm:sqref>
        </x14:conditionalFormatting>
        <x14:conditionalFormatting xmlns:xm="http://schemas.microsoft.com/office/excel/2006/main">
          <x14:cfRule type="expression" priority="719" stopIfTrue="1" id="{BB5EE7FA-97C0-4AC0-B860-C33DED8309FF}">
            <xm:f>R66&lt;'SCADENZIARIO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720" id="{3082685B-235D-4AE3-B3A1-EF37C6E2748E}">
            <xm:f>R66-'SCADENZIARIO PRATICHE IN CORSO'!$C$1&lt;30</xm:f>
            <x14:dxf>
              <fill>
                <patternFill>
                  <bgColor rgb="FFFFFF00"/>
                </patternFill>
              </fill>
            </x14:dxf>
          </x14:cfRule>
          <xm:sqref>R62</xm:sqref>
        </x14:conditionalFormatting>
        <x14:conditionalFormatting xmlns:xm="http://schemas.microsoft.com/office/excel/2006/main">
          <x14:cfRule type="expression" priority="723" stopIfTrue="1" id="{7F142D7A-4B18-46B9-8259-5EFBEFF991B4}">
            <xm:f>J66&lt;'SCADENZIARIO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724" id="{F9CFB937-0035-4CDD-AB5A-40CB45A77882}">
            <xm:f>J66-'SCADENZIARIO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J62:K62 O62:Q62</xm:sqref>
        </x14:conditionalFormatting>
        <x14:conditionalFormatting xmlns:xm="http://schemas.microsoft.com/office/excel/2006/main">
          <x14:cfRule type="expression" priority="745" stopIfTrue="1" id="{7DC9459C-13D0-45B7-8066-11010BF75568}">
            <xm:f>M66&lt;'SCADENZIARIO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746" id="{20E449A9-A009-429B-A5D2-296DE6EF484E}">
            <xm:f>M66-'SCADENZIARIO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M62</xm:sqref>
        </x14:conditionalFormatting>
        <x14:conditionalFormatting xmlns:xm="http://schemas.microsoft.com/office/excel/2006/main">
          <x14:cfRule type="expression" priority="109" stopIfTrue="1" id="{1A4C8FBD-B439-43C7-9EC6-22C493DA6BAA}">
            <xm:f>'SCADENZIARIO PRATICHE IN CORSO'!L56&lt;&gt;""</xm:f>
            <x14:dxf>
              <fill>
                <patternFill>
                  <bgColor theme="0"/>
                </patternFill>
              </fill>
            </x14:dxf>
          </x14:cfRule>
          <xm:sqref>O67:O70</xm:sqref>
        </x14:conditionalFormatting>
        <x14:conditionalFormatting xmlns:xm="http://schemas.microsoft.com/office/excel/2006/main">
          <x14:cfRule type="expression" priority="108" stopIfTrue="1" id="{62C12699-20CF-453D-A552-2FE048096651}">
            <xm:f>'SCADENZIARIO PRATICHE IN CORSO'!L56&lt;&gt;""</xm:f>
            <x14:dxf>
              <fill>
                <patternFill>
                  <bgColor theme="0"/>
                </patternFill>
              </fill>
            </x14:dxf>
          </x14:cfRule>
          <xm:sqref>P67:P70</xm:sqref>
        </x14:conditionalFormatting>
        <x14:conditionalFormatting xmlns:xm="http://schemas.microsoft.com/office/excel/2006/main">
          <x14:cfRule type="expression" priority="106" stopIfTrue="1" id="{3F514D5E-6DFB-4D48-A2ED-9EAEFBD181BA}">
            <xm:f>'SCADENZIARIO PRATICHE IN CORSO'!N56&lt;&gt;""</xm:f>
            <x14:dxf>
              <fill>
                <patternFill>
                  <bgColor theme="0"/>
                </patternFill>
              </fill>
            </x14:dxf>
          </x14:cfRule>
          <x14:cfRule type="expression" priority="107" stopIfTrue="1" id="{7D251FE4-6E15-4C5A-8370-FFF0071DBAE2}">
            <xm:f>'SCADENZIARIO PRATICHE IN CORSO'!L56&lt;&gt;""</xm:f>
            <x14:dxf>
              <fill>
                <patternFill>
                  <bgColor theme="0"/>
                </patternFill>
              </fill>
            </x14:dxf>
          </x14:cfRule>
          <xm:sqref>Q67:Q70</xm:sqref>
        </x14:conditionalFormatting>
        <x14:conditionalFormatting xmlns:xm="http://schemas.microsoft.com/office/excel/2006/main">
          <x14:cfRule type="expression" priority="805" stopIfTrue="1" id="{D739C6BD-D388-4FDE-881C-AA54397C96AF}">
            <xm:f>H80&lt;'SCADENZIARIO PRATICHE IN CORSO'!$C$1</xm:f>
            <x14:dxf>
              <fill>
                <patternFill>
                  <bgColor rgb="FFFF0000"/>
                </patternFill>
              </fill>
              <border>
                <left style="thin">
                  <color rgb="FFFF0000"/>
                </left>
                <right style="thin">
                  <color rgb="FFFF0000"/>
                </right>
                <top style="thin">
                  <color rgb="FFFF0000"/>
                </top>
                <bottom style="thin">
                  <color rgb="FFFF0000"/>
                </bottom>
                <vertical/>
                <horizontal/>
              </border>
            </x14:dxf>
          </x14:cfRule>
          <x14:cfRule type="expression" priority="806" id="{0ED0E759-5561-4C37-8F5D-624DFB15218A}">
            <xm:f>H80-'SCADENZIARIO PRATICHE IN CORSO'!$C$1&lt;60</xm:f>
            <x14:dxf>
              <fill>
                <patternFill>
                  <bgColor rgb="FFFFFF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H68:H69</xm:sqref>
        </x14:conditionalFormatting>
        <x14:conditionalFormatting xmlns:xm="http://schemas.microsoft.com/office/excel/2006/main">
          <x14:cfRule type="expression" priority="811" stopIfTrue="1" id="{62A81540-0A18-4821-B73B-F9EA3812CB39}">
            <xm:f>R80&lt;'SCADENZIARIO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812" id="{DD670FFC-FDFE-4F00-BE63-BA923390FE03}">
            <xm:f>R80-'SCADENZIARIO PRATICHE IN CORSO'!$C$1&lt;30</xm:f>
            <x14:dxf>
              <fill>
                <patternFill>
                  <bgColor rgb="FFFFFF00"/>
                </patternFill>
              </fill>
            </x14:dxf>
          </x14:cfRule>
          <xm:sqref>R68:R69</xm:sqref>
        </x14:conditionalFormatting>
        <x14:conditionalFormatting xmlns:xm="http://schemas.microsoft.com/office/excel/2006/main">
          <x14:cfRule type="expression" priority="815" stopIfTrue="1" id="{7EE883A4-C44E-4C01-BF62-8572AD748142}">
            <xm:f>J80&lt;'SCADENZIARIO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816" id="{4905295F-7B32-4616-8C8B-0B5583764F98}">
            <xm:f>J80-'SCADENZIARIO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O68:Q69 J68:K69</xm:sqref>
        </x14:conditionalFormatting>
        <x14:conditionalFormatting xmlns:xm="http://schemas.microsoft.com/office/excel/2006/main">
          <x14:cfRule type="expression" priority="837" stopIfTrue="1" id="{D9AFE4FB-6E5A-4164-9FE7-E47F10992CE1}">
            <xm:f>M80&lt;'SCADENZIARIO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838" id="{92483747-D61A-4C83-820D-46F06CE26DCF}">
            <xm:f>M80-'SCADENZIARIO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M68:M69</xm:sqref>
        </x14:conditionalFormatting>
        <x14:conditionalFormatting xmlns:xm="http://schemas.microsoft.com/office/excel/2006/main">
          <x14:cfRule type="expression" priority="895" stopIfTrue="1" id="{D739C6BD-D388-4FDE-881C-AA54397C96AF}">
            <xm:f>'SCADENZIARIO PRATICHE IN CORSO'!H56&lt;'SCADENZIARIO PRATICHE IN CORSO'!$C$1</xm:f>
            <x14:dxf>
              <fill>
                <patternFill>
                  <bgColor rgb="FFFF0000"/>
                </patternFill>
              </fill>
              <border>
                <left style="thin">
                  <color rgb="FFFF0000"/>
                </left>
                <right style="thin">
                  <color rgb="FFFF0000"/>
                </right>
                <top style="thin">
                  <color rgb="FFFF0000"/>
                </top>
                <bottom style="thin">
                  <color rgb="FFFF0000"/>
                </bottom>
                <vertical/>
                <horizontal/>
              </border>
            </x14:dxf>
          </x14:cfRule>
          <x14:cfRule type="expression" priority="896" id="{0ED0E759-5561-4C37-8F5D-624DFB15218A}">
            <xm:f>'SCADENZIARIO PRATICHE IN CORSO'!H56-'SCADENZIARIO PRATICHE IN CORSO'!$C$1&lt;60</xm:f>
            <x14:dxf>
              <fill>
                <patternFill>
                  <bgColor rgb="FFFFFF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H67</xm:sqref>
        </x14:conditionalFormatting>
        <x14:conditionalFormatting xmlns:xm="http://schemas.microsoft.com/office/excel/2006/main">
          <x14:cfRule type="expression" priority="897" stopIfTrue="1" id="{3BA1FDCE-91F8-4B4D-8564-BB1A09EC3EA2}">
            <xm:f>'SCADENZIARIO PRATICHE IN CORSO'!S56&lt;&gt;""</xm:f>
            <x14:dxf>
              <fill>
                <patternFill>
                  <bgColor theme="0"/>
                </patternFill>
              </fill>
            </x14:dxf>
          </x14:cfRule>
          <x14:cfRule type="expression" priority="898" stopIfTrue="1" id="{62A81540-0A18-4821-B73B-F9EA3812CB39}">
            <xm:f>'SCADENZIARIO PRATICHE IN CORSO'!R56&lt;'SCADENZIARIO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899" id="{DD670FFC-FDFE-4F00-BE63-BA923390FE03}">
            <xm:f>'SCADENZIARIO PRATICHE IN CORSO'!R56-'SCADENZIARIO PRATICHE IN CORSO'!$C$1&lt;30</xm:f>
            <x14:dxf>
              <fill>
                <patternFill>
                  <bgColor rgb="FFFFFF00"/>
                </patternFill>
              </fill>
            </x14:dxf>
          </x14:cfRule>
          <xm:sqref>R67</xm:sqref>
        </x14:conditionalFormatting>
        <x14:conditionalFormatting xmlns:xm="http://schemas.microsoft.com/office/excel/2006/main">
          <x14:cfRule type="expression" priority="900" stopIfTrue="1" id="{7EE883A4-C44E-4C01-BF62-8572AD748142}">
            <xm:f>'SCADENZIARIO PRATICHE IN CORSO'!J56&lt;'SCADENZIARIO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901" id="{4905295F-7B32-4616-8C8B-0B5583764F98}">
            <xm:f>'SCADENZIARIO PRATICHE IN CORSO'!J56-'SCADENZIARIO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O67:Q67 J67:K67</xm:sqref>
        </x14:conditionalFormatting>
        <x14:conditionalFormatting xmlns:xm="http://schemas.microsoft.com/office/excel/2006/main">
          <x14:cfRule type="expression" priority="906" stopIfTrue="1" id="{29D30FD1-192C-46A8-A652-9188697771DF}">
            <xm:f>'SCADENZIARIO PRATICHE IN CORSO'!I56&lt;&gt;""</xm:f>
            <x14:dxf>
              <fill>
                <patternFill>
                  <bgColor theme="0"/>
                </patternFill>
              </fill>
            </x14:dxf>
          </x14:cfRule>
          <xm:sqref>H67 M67</xm:sqref>
        </x14:conditionalFormatting>
        <x14:conditionalFormatting xmlns:xm="http://schemas.microsoft.com/office/excel/2006/main">
          <x14:cfRule type="expression" priority="909" id="{3608EA3A-C509-464B-8171-EEBF726F0F18}">
            <xm:f>'SCADENZIARIO PRATICHE IN CORSO'!L56&lt;&gt;""</xm:f>
            <x14:dxf>
              <fill>
                <patternFill>
                  <bgColor theme="0"/>
                </patternFill>
              </fill>
            </x14:dxf>
          </x14:cfRule>
          <xm:sqref>K67</xm:sqref>
        </x14:conditionalFormatting>
        <x14:conditionalFormatting xmlns:xm="http://schemas.microsoft.com/office/excel/2006/main">
          <x14:cfRule type="expression" priority="910" stopIfTrue="1" id="{AF420A32-0A53-4404-8188-5301E1758CD5}">
            <xm:f>'SCADENZIARIO PRATICHE IN CORSO'!L56&lt;&gt;""</xm:f>
            <x14:dxf>
              <fill>
                <patternFill>
                  <bgColor theme="0"/>
                </patternFill>
              </fill>
            </x14:dxf>
          </x14:cfRule>
          <xm:sqref>J67</xm:sqref>
        </x14:conditionalFormatting>
        <x14:conditionalFormatting xmlns:xm="http://schemas.microsoft.com/office/excel/2006/main">
          <x14:cfRule type="expression" priority="915" stopIfTrue="1" id="{7CB1451F-D58C-4AC8-BC74-55CA1BDDF85C}">
            <xm:f>'SCADENZIARIO PRATICHE IN CORSO'!L56&lt;&gt;""</xm:f>
            <x14:dxf>
              <fill>
                <patternFill patternType="none">
                  <bgColor auto="1"/>
                </patternFill>
              </fill>
            </x14:dxf>
          </x14:cfRule>
          <x14:cfRule type="expression" priority="916" stopIfTrue="1" id="{D9AFE4FB-6E5A-4164-9FE7-E47F10992CE1}">
            <xm:f>'SCADENZIARIO PRATICHE IN CORSO'!M56&lt;'SCADENZIARIO PRATICHE IN CORSO'!$C$1</xm:f>
            <x14:dxf>
              <fill>
                <patternFill>
                  <bgColor rgb="FFFF0000"/>
                </patternFill>
              </fill>
            </x14:dxf>
          </x14:cfRule>
          <x14:cfRule type="expression" priority="917" id="{92483747-D61A-4C83-820D-46F06CE26DCF}">
            <xm:f>'SCADENZIARIO PRATICHE IN CORSO'!M56-'SCADENZIARIO PRATICHE IN CORSO'!$C$1&lt;60</xm:f>
            <x14:dxf>
              <fill>
                <patternFill>
                  <bgColor rgb="FFFFFF00"/>
                </patternFill>
              </fill>
            </x14:dxf>
          </x14:cfRule>
          <xm:sqref>M67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SCADENZIARIO PRATICHE IN CORSO</vt:lpstr>
      <vt:lpstr>TAB TITOLI</vt:lpstr>
      <vt:lpstr>PRATICHE ARCHIVIATE</vt:lpstr>
      <vt:lpstr>'SCADENZIARIO PRATICHE IN CORSO'!Area_stampa</vt:lpstr>
      <vt:lpstr>TITOLO_EDILIZIO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AmorettiCalvi</dc:creator>
  <cp:lastModifiedBy>Utente</cp:lastModifiedBy>
  <cp:lastPrinted>2018-07-19T14:50:45Z</cp:lastPrinted>
  <dcterms:created xsi:type="dcterms:W3CDTF">2017-03-13T15:15:40Z</dcterms:created>
  <dcterms:modified xsi:type="dcterms:W3CDTF">2021-07-22T09:32:53Z</dcterms:modified>
</cp:coreProperties>
</file>